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ERIKA OSORIO\Desktop\"/>
    </mc:Choice>
  </mc:AlternateContent>
  <xr:revisionPtr revIDLastSave="0" documentId="13_ncr:1_{0E59B801-0BC1-4496-BCAD-EF429F7A4F75}" xr6:coauthVersionLast="47" xr6:coauthVersionMax="47" xr10:uidLastSave="{00000000-0000-0000-0000-000000000000}"/>
  <bookViews>
    <workbookView xWindow="-110" yWindow="-110" windowWidth="19420" windowHeight="10300" activeTab="1" xr2:uid="{00000000-000D-0000-FFFF-FFFF00000000}"/>
  </bookViews>
  <sheets>
    <sheet name="FESTIVOS" sheetId="4" r:id="rId1"/>
    <sheet name="Consolidado" sheetId="6" r:id="rId2"/>
    <sheet name="PET PLANTA" sheetId="2" r:id="rId3"/>
    <sheet name="GRAFICOS (3)" sheetId="7" r:id="rId4"/>
  </sheets>
  <externalReferences>
    <externalReference r:id="rId5"/>
  </externalReferences>
  <definedNames>
    <definedName name="_xlnm.Print_Area" localSheetId="2">'PET PLANTA'!$B$1:$AQ$8</definedName>
    <definedName name="INSTALACION" localSheetId="1">#REF!</definedName>
    <definedName name="INSTALACION" localSheetId="3">#REF!</definedName>
    <definedName name="INSTALACION">'PET PLANTA'!$Q:$Q</definedName>
    <definedName name="PRESTACION" localSheetId="1">#REF!</definedName>
    <definedName name="PRESTACION" localSheetId="3">#REF!</definedName>
    <definedName name="PRESTACION">'PET PLANTA'!$R:$R</definedName>
    <definedName name="_xlnm.Print_Titles" localSheetId="2">'PET PLANTA'!$1:$8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23" i="2" l="1"/>
  <c r="AG23" i="2"/>
  <c r="AF23" i="2"/>
  <c r="AE23" i="2"/>
  <c r="AD23" i="2"/>
  <c r="AB23" i="2"/>
  <c r="W23" i="2"/>
  <c r="L23" i="2"/>
  <c r="K23" i="2"/>
  <c r="J23" i="2"/>
  <c r="I23" i="2"/>
  <c r="H23" i="2"/>
  <c r="G23" i="2"/>
  <c r="AK12" i="2" l="1"/>
  <c r="A12" i="2"/>
  <c r="A13" i="2"/>
  <c r="A14" i="2"/>
  <c r="A15" i="2"/>
  <c r="A16" i="2"/>
  <c r="A17" i="2"/>
  <c r="M23" i="2" l="1"/>
  <c r="O23" i="2"/>
  <c r="Q23" i="2"/>
  <c r="R23" i="2"/>
  <c r="X23" i="2"/>
  <c r="Y23" i="2"/>
  <c r="Z23" i="2"/>
  <c r="AA23" i="2"/>
  <c r="AC23" i="2"/>
  <c r="D25" i="2"/>
  <c r="D26" i="2"/>
  <c r="AK16" i="2"/>
  <c r="AK15" i="2"/>
  <c r="AK10" i="2"/>
  <c r="AK11" i="2"/>
  <c r="AK13" i="2"/>
  <c r="AK14" i="2"/>
  <c r="AK17" i="2"/>
  <c r="AK23" i="2" l="1"/>
  <c r="AK24" i="2" s="1"/>
  <c r="F59" i="7"/>
  <c r="F58" i="7"/>
  <c r="F60" i="7" s="1"/>
  <c r="E53" i="7"/>
  <c r="F52" i="7"/>
  <c r="F51" i="7"/>
  <c r="F50" i="7"/>
  <c r="F53" i="7" s="1"/>
  <c r="E20" i="7"/>
  <c r="F18" i="7" s="1"/>
  <c r="E11" i="7"/>
  <c r="F10" i="7" s="1"/>
  <c r="H15" i="6"/>
  <c r="G15" i="6"/>
  <c r="F15" i="6"/>
  <c r="E15" i="6"/>
  <c r="D15" i="6"/>
  <c r="C15" i="6"/>
  <c r="B11" i="6"/>
  <c r="B15" i="6"/>
  <c r="F8" i="7" l="1"/>
  <c r="F9" i="7"/>
  <c r="F19" i="7"/>
  <c r="F11" i="7" l="1"/>
  <c r="AO8" i="2"/>
  <c r="A11" i="2"/>
</calcChain>
</file>

<file path=xl/sharedStrings.xml><?xml version="1.0" encoding="utf-8"?>
<sst xmlns="http://schemas.openxmlformats.org/spreadsheetml/2006/main" count="255" uniqueCount="199">
  <si>
    <t>SISTEMA DE GESTION</t>
  </si>
  <si>
    <r>
      <t xml:space="preserve">Código: </t>
    </r>
    <r>
      <rPr>
        <sz val="10"/>
        <rFont val="Arial"/>
        <family val="2"/>
      </rPr>
      <t>GCO-FR-027</t>
    </r>
  </si>
  <si>
    <r>
      <t xml:space="preserve">Página: </t>
    </r>
    <r>
      <rPr>
        <sz val="10"/>
        <rFont val="Arial"/>
        <family val="2"/>
      </rPr>
      <t>1</t>
    </r>
  </si>
  <si>
    <r>
      <t xml:space="preserve">Versión: </t>
    </r>
    <r>
      <rPr>
        <sz val="10"/>
        <rFont val="Arial"/>
        <family val="2"/>
      </rPr>
      <t>2</t>
    </r>
  </si>
  <si>
    <r>
      <t xml:space="preserve">Vigente a partir de:
</t>
    </r>
    <r>
      <rPr>
        <sz val="10"/>
        <rFont val="Arial"/>
        <family val="2"/>
      </rPr>
      <t>21-06-2019</t>
    </r>
  </si>
  <si>
    <t xml:space="preserve">No. Radicado
</t>
  </si>
  <si>
    <t>Fecha de Radicado/recepción
DD/MM/AAAA</t>
  </si>
  <si>
    <t>REMITENTE</t>
  </si>
  <si>
    <t>MECANISMO DE RECEPCIÓN</t>
  </si>
  <si>
    <t xml:space="preserve">CAUSAL (no aplica otros) </t>
  </si>
  <si>
    <t>ASUNTO DE LA SOLICITUD</t>
  </si>
  <si>
    <t>ASUNTO: RESUMEN DESCRIPCION O CAUSAL</t>
  </si>
  <si>
    <t>GESTION:OBSERVACIONES DE LA GESTION REALIZADA</t>
  </si>
  <si>
    <t>FUNCIONARIO GESTION</t>
  </si>
  <si>
    <t xml:space="preserve">TIPO (asunto)
</t>
  </si>
  <si>
    <t>ESTADO PQRSD</t>
  </si>
  <si>
    <t>TIPO RESPUESTA</t>
  </si>
  <si>
    <t>No. radicado</t>
  </si>
  <si>
    <t>Fecha respuesta</t>
  </si>
  <si>
    <t>Tiempo respuesta</t>
  </si>
  <si>
    <t>ID USUARIO/CODIGO BARRIO</t>
  </si>
  <si>
    <t>DOCUMENTO DE IDENTIDAD</t>
  </si>
  <si>
    <t>NOMBRES Y APELLIDOS</t>
  </si>
  <si>
    <t>Ventanilla atención</t>
  </si>
  <si>
    <t>Ventanilla Radicación</t>
  </si>
  <si>
    <t>Formato electrónico Pagina Web</t>
  </si>
  <si>
    <t>Correo Electrónico</t>
  </si>
  <si>
    <t>Buzon de Sugerencias</t>
  </si>
  <si>
    <t>Telefónico</t>
  </si>
  <si>
    <t>Comercial</t>
  </si>
  <si>
    <t>Acueducto</t>
  </si>
  <si>
    <t>Alcantarillado</t>
  </si>
  <si>
    <t>Petición</t>
  </si>
  <si>
    <t>Queja</t>
  </si>
  <si>
    <t>Reclamo</t>
  </si>
  <si>
    <t>Sugerencia</t>
  </si>
  <si>
    <t>Denuncia</t>
  </si>
  <si>
    <t>Otros</t>
  </si>
  <si>
    <t>Facturación</t>
  </si>
  <si>
    <t>Otro</t>
  </si>
  <si>
    <t>Instalacion</t>
  </si>
  <si>
    <t>prestacion</t>
  </si>
  <si>
    <t>SOL.INF.</t>
  </si>
  <si>
    <t>SOL.INF.   OTRAS ENTIDADES</t>
  </si>
  <si>
    <t>OTROS</t>
  </si>
  <si>
    <t>CERRADA</t>
  </si>
  <si>
    <t>ABIERTA</t>
  </si>
  <si>
    <t>POSITIVA</t>
  </si>
  <si>
    <t>NEGATIVA</t>
  </si>
  <si>
    <t>VICTOR DE LA CRUZ</t>
  </si>
  <si>
    <t>FORMATO CAPTURA GESTIÓN PQRSD</t>
  </si>
  <si>
    <r>
      <t xml:space="preserve">Código: </t>
    </r>
    <r>
      <rPr>
        <sz val="10"/>
        <rFont val="Arial"/>
        <family val="2"/>
      </rPr>
      <t>GCO-FR-028</t>
    </r>
  </si>
  <si>
    <t>Dependencia:</t>
  </si>
  <si>
    <t>Periodo reportado:</t>
  </si>
  <si>
    <t>PQRSD</t>
  </si>
  <si>
    <t>ítem</t>
  </si>
  <si>
    <t>No</t>
  </si>
  <si>
    <t>Mecanismo de recepción</t>
  </si>
  <si>
    <t>Observación</t>
  </si>
  <si>
    <t>Ventanilla de atención</t>
  </si>
  <si>
    <t>Ventanilla de Radicación</t>
  </si>
  <si>
    <t>Formato electrónico Página web</t>
  </si>
  <si>
    <t>Correo</t>
  </si>
  <si>
    <t>Buzón de Sugerencias</t>
  </si>
  <si>
    <t>Telefónica</t>
  </si>
  <si>
    <t>Tiempo promedio respuesta</t>
  </si>
  <si>
    <t xml:space="preserve">Peticiones </t>
  </si>
  <si>
    <t>Quejas</t>
  </si>
  <si>
    <t>Reclamos</t>
  </si>
  <si>
    <t>Sugerencias</t>
  </si>
  <si>
    <t>Solicitud de disponibilidad y certificados</t>
  </si>
  <si>
    <t>Denuncias</t>
  </si>
  <si>
    <t>TOTAL PQRSD</t>
  </si>
  <si>
    <t>No. Total PQRSD respuesta positiva</t>
  </si>
  <si>
    <t>No. total PQRSD respuesta negativa</t>
  </si>
  <si>
    <t>No total de derechos de petición (escritos-verbales)</t>
  </si>
  <si>
    <t>No.total de solicitudes de información</t>
  </si>
  <si>
    <t>No Total de solicitudes de información positiva</t>
  </si>
  <si>
    <t>No. Total de solicitudes de información negativa</t>
  </si>
  <si>
    <t>No. Total de solicitudes de información negativa por inesistencia de la información solicitada</t>
  </si>
  <si>
    <t>No. Total de solicitudes de información REMITIDAS a otras entidades</t>
  </si>
  <si>
    <t>Fuente de Información: Gestion documental - ORFEO</t>
  </si>
  <si>
    <r>
      <t>Petición</t>
    </r>
    <r>
      <rPr>
        <sz val="10"/>
        <color rgb="FF000000"/>
        <rFont val="Arial"/>
        <family val="2"/>
      </rPr>
      <t xml:space="preserve">: Derecho fundamental que tiene toda persona a presentar solicitudes respetuosas a las autoridades por motivos de interés general o particular y a obtener su pronta resolución: </t>
    </r>
    <r>
      <rPr>
        <b/>
        <sz val="10"/>
        <color rgb="FF000000"/>
        <rFont val="Arial"/>
        <family val="2"/>
      </rPr>
      <t>Variables</t>
    </r>
    <r>
      <rPr>
        <sz val="10"/>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</si>
  <si>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0"/>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0"/>
        <color theme="1"/>
        <rFont val="Arial"/>
        <family val="2"/>
      </rPr>
      <t>Variables</t>
    </r>
    <r>
      <rPr>
        <sz val="10"/>
        <color theme="1"/>
        <rFont val="Arial"/>
        <family val="2"/>
      </rPr>
      <t>: Funcionario, Contratista</t>
    </r>
  </si>
  <si>
    <r>
      <t>Reclamo:</t>
    </r>
    <r>
      <rPr>
        <sz val="10"/>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0"/>
        <color theme="1"/>
        <rFont val="Arial"/>
        <family val="2"/>
      </rPr>
      <t>Variable</t>
    </r>
    <r>
      <rPr>
        <sz val="10"/>
        <color theme="1"/>
        <rFont val="Arial"/>
        <family val="2"/>
      </rPr>
      <t>s:Facturación (comercial), Instalación   (acueducto-alcantarillado),Prestación   (acueducto-alcantarillado), Recursos (prestación- e instalación del servicio).</t>
    </r>
  </si>
  <si>
    <r>
      <t xml:space="preserve">Sugerencia: </t>
    </r>
    <r>
      <rPr>
        <sz val="10"/>
        <color rgb="FF000000"/>
        <rFont val="Arial"/>
        <family val="2"/>
      </rPr>
      <t xml:space="preserve">Cuando se presenta a la entidad la manifestación  de una idea o propuesta para mejorar la prestación de un servicio o la gestión institucional. </t>
    </r>
    <r>
      <rPr>
        <b/>
        <sz val="10"/>
        <color rgb="FF000000"/>
        <rFont val="Arial"/>
        <family val="2"/>
      </rPr>
      <t>Variables</t>
    </r>
    <r>
      <rPr>
        <sz val="10"/>
        <color rgb="FF000000"/>
        <rFont val="Arial"/>
        <family val="2"/>
      </rPr>
      <t>:Sugerencia, Felicitación, Otros (PQRSD).</t>
    </r>
  </si>
  <si>
    <r>
      <t>Denuncia</t>
    </r>
    <r>
      <rPr>
        <sz val="10"/>
        <color theme="1"/>
        <rFont val="Ariall"/>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0"/>
        <color theme="1"/>
        <rFont val="Ariall"/>
      </rPr>
      <t xml:space="preserve"> Variables</t>
    </r>
    <r>
      <rPr>
        <sz val="10"/>
        <color theme="1"/>
        <rFont val="Ariall"/>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</si>
  <si>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Canales de atención</t>
  </si>
  <si>
    <t>Cantidad</t>
  </si>
  <si>
    <t>%</t>
  </si>
  <si>
    <t>Línea de 116</t>
  </si>
  <si>
    <t>Total</t>
  </si>
  <si>
    <t>Tipificación</t>
  </si>
  <si>
    <t>Solicitudes de Información</t>
  </si>
  <si>
    <t>Otras Peticiones</t>
  </si>
  <si>
    <t>TOTAL DE PETICIONES</t>
  </si>
  <si>
    <t>RESPUESTAS POSITIVAS</t>
  </si>
  <si>
    <t>RESPUESTAS NEGATIVAS</t>
  </si>
  <si>
    <t>PETICIONES  JUNIO 2023</t>
  </si>
  <si>
    <t xml:space="preserve"> 2023-140-006169-2</t>
  </si>
  <si>
    <t xml:space="preserve"> 2023-140-006195-2</t>
  </si>
  <si>
    <t xml:space="preserve"> 2023-140-006212-2</t>
  </si>
  <si>
    <t xml:space="preserve"> 2023-140-006285-2</t>
  </si>
  <si>
    <t xml:space="preserve"> 2023-140-006540-2</t>
  </si>
  <si>
    <t>2023-06-06 17:05</t>
  </si>
  <si>
    <t>2023-06-07 14:13</t>
  </si>
  <si>
    <t>2023-06-07 16:22</t>
  </si>
  <si>
    <t>2023-06-13 10:24</t>
  </si>
  <si>
    <t>2023-06-21 09:32</t>
  </si>
  <si>
    <t>8040148391</t>
  </si>
  <si>
    <t>999</t>
  </si>
  <si>
    <t>10000007</t>
  </si>
  <si>
    <t>9999</t>
  </si>
  <si>
    <t>10000002</t>
  </si>
  <si>
    <t>10000062</t>
  </si>
  <si>
    <t>0</t>
  </si>
  <si>
    <t>Instituto del corazon</t>
  </si>
  <si>
    <t>Usuarios  Varios xxx xxx</t>
  </si>
  <si>
    <t xml:space="preserve"> SECRETARIA DE MEDIO AMBIENTE </t>
  </si>
  <si>
    <t xml:space="preserve"> USUARIOS VARIOS </t>
  </si>
  <si>
    <t xml:space="preserve"> PERSONERIA MUNICIPAL </t>
  </si>
  <si>
    <t xml:space="preserve"> PRESIDENTES DE JUNTA DE ACCION COMUNAL </t>
  </si>
  <si>
    <t>solicitud de informacion vertimientos y descarag realizada al alcantarillado</t>
  </si>
  <si>
    <t>solicitud revision tecnica manhol ubicado bosques de la cira II etapa casa 15</t>
  </si>
  <si>
    <t xml:space="preserve">REMISION DE DERECHO PETICION INSTAURADO POR JUAN JOSE OSMA PINTO_x000D_
</t>
  </si>
  <si>
    <t>derecho peticion solicitud visita tecnica taponamiento sifones vivienda</t>
  </si>
  <si>
    <t>of. 1714-103 solicitud atencion requerimiento, sobre presunta contaminacion ambiental filtraciones aguas residuales y afectacion olores ofensivos proveniente negocio Surti mayorista B. las granjas comuna 6.</t>
  </si>
  <si>
    <t>SE ENVIA RESPUESTA AL PETICIONARIO</t>
  </si>
  <si>
    <t>SE ENVIA LA INFORMACION SOLICITADA</t>
  </si>
  <si>
    <t xml:space="preserve"> 2023-120-005872-1</t>
  </si>
  <si>
    <t xml:space="preserve"> 2023-120-005841-1</t>
  </si>
  <si>
    <t xml:space="preserve"> 2023-120-005871-1</t>
  </si>
  <si>
    <t xml:space="preserve"> 2023-120-005847-1</t>
  </si>
  <si>
    <t xml:space="preserve"> 2023-120-006329-1</t>
  </si>
  <si>
    <t>2023-06-21 16:44</t>
  </si>
  <si>
    <t>2023-06-20 15:57</t>
  </si>
  <si>
    <t>2023-06-21 16:39</t>
  </si>
  <si>
    <t>2023-06-20 17:43</t>
  </si>
  <si>
    <t>2023-06-30 14:23</t>
  </si>
  <si>
    <t>SEGÚN LO SOLICITADO  POR EL USUARIO SE REALIZO VISITA TECNICA </t>
  </si>
  <si>
    <t>DE ACUERDO A LO SOLICITADO EN EL APETICION SE DA RESPUESTA AL oficio rad int. 2023160006195-2</t>
  </si>
  <si>
    <t xml:space="preserve">PETICION </t>
  </si>
  <si>
    <t xml:space="preserve"> 2023-140-005997-2</t>
  </si>
  <si>
    <t xml:space="preserve"> 2023-140-006490-2</t>
  </si>
  <si>
    <t xml:space="preserve"> 2023-140-006493-2</t>
  </si>
  <si>
    <t>2023-06-02 15:06</t>
  </si>
  <si>
    <t>2023-06-20 07:08</t>
  </si>
  <si>
    <t>2023-06-20 08:41</t>
  </si>
  <si>
    <t>100000010</t>
  </si>
  <si>
    <t>10000070</t>
  </si>
  <si>
    <t xml:space="preserve"> SECRETARIA DE EDUCACION </t>
  </si>
  <si>
    <t xml:space="preserve"> PRESIDENTES JUNTA DE ACCION COMUNAL </t>
  </si>
  <si>
    <t>solicitud visita tecnica c 43 esquina escuela nueva granada</t>
  </si>
  <si>
    <t xml:space="preserve">Solicitud visita tecnica barrio nuevo horizonte posibilidad instalacion de la red alcantarillado </t>
  </si>
  <si>
    <t xml:space="preserve">derecho peticion intervencion tuberia red alcanatarillado y lluvias </t>
  </si>
  <si>
    <t>WILLIAM CARRASCAL</t>
  </si>
  <si>
    <t xml:space="preserve"> 2023-120-005569-1</t>
  </si>
  <si>
    <t>2023-06-06 16:53</t>
  </si>
  <si>
    <t xml:space="preserve"> 2023-120-006347-1</t>
  </si>
  <si>
    <t>2023-06-30 16:41</t>
  </si>
  <si>
    <t xml:space="preserve"> 2023-120-006243-1</t>
  </si>
  <si>
    <t>2023-06-29 07:51</t>
  </si>
  <si>
    <t>Respuesta comunicado con radicado No. 2023-005997-2 SE INFORMA QUE EL PAVIMENTO FUE DISEÑADO PARA EVACUAR MEDIANTE ESCORRENTIA SUPERFICIAL HASTA EL PUNTO DE DESCARGA Y RECOLECCION PARA EVACUACION</t>
  </si>
  <si>
    <t>RESPUESTA COMUNICADO CON RADICADO No. 2023-140-006490-2 SE SOLICITAN DOCUMENTOS DE RIGOR PARA INICIO DE ACTIVIDADES DE ELABORACION DE PROYECTO</t>
  </si>
  <si>
    <t>REMISION OFICIO CON RADICADO No. 2023-140-006493-2 LA EMPRESA INFORMA QUE SE DIO TRASLADO AL CONTRATISTA PARA QUE TOMEN LAS MEDIDAS CORRESPONDIENTES Y EMITA IUNFORME DE LA SITUACION</t>
  </si>
  <si>
    <t>INFORME CONSOLIDADO DE PETICIONES JUNIO 2023</t>
  </si>
  <si>
    <t>Corte de la Información: JUNIO 2023</t>
  </si>
  <si>
    <t>JUNIO</t>
  </si>
  <si>
    <t>2023-140-007007-2</t>
  </si>
  <si>
    <t>JEFE OFICINA ASESORA JURIDA</t>
  </si>
  <si>
    <t>CARMEN CELINA IBAÑEZ ELAM</t>
  </si>
  <si>
    <t xml:space="preserve"> &amp; CIA SAS ORLANDO DONADO </t>
  </si>
  <si>
    <t>CARLOS RODRIGUEZ</t>
  </si>
  <si>
    <t>FATIMA CASTRO</t>
  </si>
  <si>
    <t>fatimacastro.ing@gmail.com</t>
  </si>
  <si>
    <t xml:space="preserve">SEGUIMIENTO DE CONTROL AL CUMPLIMIENTO FALLO TUTTELA LEIDYS ROSA. LLANITO </t>
  </si>
  <si>
    <t xml:space="preserve">SOLICITUD INFORMACIÓN REDES </t>
  </si>
  <si>
    <t>SOLICITUD REVISIO DISEÑOS ALCANTARILLADO</t>
  </si>
  <si>
    <t>NANCY FLOREZ</t>
  </si>
  <si>
    <t>SE OTORGA INFORMACIÓN REQUERIDA</t>
  </si>
  <si>
    <t xml:space="preserve">	
20231200064721</t>
  </si>
  <si>
    <t>2023-140-005620-2</t>
  </si>
  <si>
    <t>NA</t>
  </si>
  <si>
    <t xml:space="preserve">DEFENSOR PUBLICO EN EL PROGRAMA ADMINISTRATIVO - DUVIAN ANDRES AGUDELO </t>
  </si>
  <si>
    <t xml:space="preserve">DERECHO DE PETICIÓN INFORMACIÓN </t>
  </si>
  <si>
    <t xml:space="preserve">SOLICITUD POSTULACIOÓN VACANTES DISPONIBLES </t>
  </si>
  <si>
    <t>DE ACUERDO A LA SOLICITUD ALLEGADA, DE LA ABOGADA LINA MARCELA GORDON AVILA CC. 1.098.678.311 SE DIO RESPUESTA EN EL MES DE JUNIO CUMPLIENDO CON LOS TERMINOS ESTABLECIDOS.</t>
  </si>
  <si>
    <t>ADMINISTRATIVA</t>
  </si>
  <si>
    <t>140-005827-1</t>
  </si>
  <si>
    <t>2023-140-005785-2</t>
  </si>
  <si>
    <t>ALFREDO GARCES</t>
  </si>
  <si>
    <t>PETICION DE INFORMACION</t>
  </si>
  <si>
    <t>PETICION INFORMACION CTO 011 DE 2018</t>
  </si>
  <si>
    <t>SE DIO RESPUESTA DENTRO DEL TERMINO DE LEY</t>
  </si>
  <si>
    <t>SECCRETARIA GRAL</t>
  </si>
  <si>
    <t>2023-110-005592-1</t>
  </si>
  <si>
    <t>PLANTA</t>
  </si>
  <si>
    <t>CERRADAS</t>
  </si>
  <si>
    <t>ABIERTAS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</si>
</sst>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35">
    <font>
      <sz val="11"/>
      <color theme="1"/>
      <name val="Calibri"/>
      <family val="2"/>
      <scheme val="minor"/>
    </font>
    <font>
      <b/>
      <sz val="11"/>
      <color theme="1"/>
      <name val="Calibri"/>
      <family val="2"/>
      <scheme val="minor"/>
    </font>
    <font>
      <b/>
      <sz val="14"/>
      <color theme="1"/>
      <name val="Arial"/>
      <family val="2"/>
    </font>
    <font>
      <b/>
      <sz val="24"/>
      <color theme="1"/>
      <name val="Arial"/>
      <family val="2"/>
    </font>
    <font>
      <b/>
      <sz val="10"/>
      <name val="Arial"/>
      <family val="2"/>
    </font>
    <font>
      <sz val="10"/>
      <name val="Arial"/>
      <family val="2"/>
    </font>
    <font>
      <sz val="14"/>
      <color theme="1"/>
      <name val="Calibri"/>
      <family val="2"/>
      <scheme val="minor"/>
    </font>
    <font>
      <b/>
      <sz val="22"/>
      <color theme="1"/>
      <name val="Arial"/>
      <family val="2"/>
    </font>
    <font>
      <b/>
      <sz val="12"/>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1"/>
      <color rgb="FF000000"/>
      <name val="Liberation Sans"/>
    </font>
    <font>
      <sz val="8"/>
      <name val="Calibri"/>
      <family val="2"/>
      <scheme val="minor"/>
    </font>
    <font>
      <sz val="16"/>
      <color theme="1"/>
      <name val="Calibri"/>
      <family val="2"/>
      <scheme val="minor"/>
    </font>
    <font>
      <u/>
      <sz val="11"/>
      <color theme="10"/>
      <name val="Calibri"/>
      <family val="2"/>
      <scheme val="minor"/>
    </font>
    <font>
      <sz val="11"/>
      <color theme="1"/>
      <name val="Calibri"/>
      <family val="2"/>
      <scheme val="minor"/>
    </font>
    <font>
      <b/>
      <sz val="14"/>
      <color theme="0"/>
      <name val="Calibri"/>
      <family val="2"/>
      <scheme val="minor"/>
    </font>
    <font>
      <b/>
      <sz val="18"/>
      <color theme="0"/>
      <name val="Calibri"/>
      <family val="2"/>
      <scheme val="minor"/>
    </font>
    <font>
      <b/>
      <sz val="28"/>
      <color theme="0"/>
      <name val="Calibri"/>
      <family val="2"/>
      <scheme val="minor"/>
    </font>
    <font>
      <b/>
      <sz val="16"/>
      <color theme="1"/>
      <name val="Arial"/>
      <family val="2"/>
    </font>
    <font>
      <b/>
      <sz val="12"/>
      <color theme="1"/>
      <name val="Arial"/>
      <family val="2"/>
    </font>
    <font>
      <b/>
      <sz val="9"/>
      <color theme="1"/>
      <name val="Arial"/>
      <family val="2"/>
    </font>
    <font>
      <b/>
      <sz val="8"/>
      <color theme="1"/>
      <name val="Arial"/>
      <family val="2"/>
    </font>
    <font>
      <sz val="12"/>
      <color theme="1"/>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b/>
      <sz val="10"/>
      <color theme="1"/>
      <name val="Ariall"/>
    </font>
    <font>
      <sz val="10"/>
      <color theme="1"/>
      <name val="Ariall"/>
    </font>
    <font>
      <b/>
      <sz val="11"/>
      <color rgb="FF000000"/>
      <name val="Calibri"/>
      <family val="2"/>
      <scheme val="minor"/>
    </font>
    <font>
      <sz val="11"/>
      <color rgb="FF000000"/>
      <name val="Calibri"/>
      <family val="2"/>
      <scheme val="minor"/>
    </font>
    <font>
      <b/>
      <i/>
      <sz val="11"/>
      <color rgb="FF000000"/>
      <name val="Calibri"/>
      <family val="2"/>
      <scheme val="minor"/>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BC0499"/>
        <bgColor indexed="64"/>
      </patternFill>
    </fill>
    <fill>
      <patternFill patternType="solid">
        <fgColor rgb="FF00B0F0"/>
        <bgColor indexed="64"/>
      </patternFill>
    </fill>
    <fill>
      <patternFill patternType="solid">
        <fgColor rgb="FF002060"/>
        <bgColor indexed="64"/>
      </patternFill>
    </fill>
  </fills>
  <borders count="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4">
    <xf numFmtId="0" fontId="0" fillId="0" borderId="0"/>
    <xf numFmtId="0" fontId="12" fillId="0" borderId="0"/>
    <xf numFmtId="0" fontId="15" fillId="0" borderId="0" applyNumberFormat="0" applyFill="0" applyBorder="0" applyAlignment="0" applyProtection="0"/>
    <xf numFmtId="9" fontId="16" fillId="0" borderId="0" applyFont="0" applyFill="0" applyBorder="0" applyAlignment="0" applyProtection="0"/>
  </cellStyleXfs>
  <cellXfs count="210">
    <xf numFmtId="0" fontId="0" fillId="0" borderId="0" xfId="0"/>
    <xf numFmtId="0" fontId="6" fillId="0" borderId="0" xfId="0" applyFont="1"/>
    <xf numFmtId="2" fontId="0" fillId="0" borderId="0" xfId="0" applyNumberFormat="1"/>
    <xf numFmtId="0" fontId="0" fillId="0" borderId="32" xfId="0" applyBorder="1" applyAlignment="1">
      <alignment horizontal="center" vertical="center" wrapText="1"/>
    </xf>
    <xf numFmtId="0" fontId="0" fillId="0" borderId="32" xfId="0" applyBorder="1" applyAlignment="1">
      <alignment horizontal="center" vertical="center"/>
    </xf>
    <xf numFmtId="0" fontId="0" fillId="0" borderId="0" xfId="0" applyAlignment="1">
      <alignment horizontal="center" vertical="center"/>
    </xf>
    <xf numFmtId="0" fontId="0" fillId="2" borderId="0" xfId="0" applyFill="1"/>
    <xf numFmtId="0" fontId="10" fillId="0" borderId="0" xfId="0" applyFont="1" applyAlignment="1">
      <alignment wrapText="1"/>
    </xf>
    <xf numFmtId="14" fontId="0" fillId="0" borderId="0" xfId="0" applyNumberFormat="1"/>
    <xf numFmtId="14" fontId="0" fillId="0" borderId="32" xfId="0" applyNumberFormat="1" applyBorder="1" applyAlignment="1">
      <alignment horizontal="center" vertical="center"/>
    </xf>
    <xf numFmtId="0" fontId="10" fillId="0" borderId="32" xfId="0" applyFont="1" applyBorder="1" applyAlignment="1">
      <alignment horizontal="center" vertical="center" wrapText="1"/>
    </xf>
    <xf numFmtId="0" fontId="0" fillId="0" borderId="32" xfId="0" applyBorder="1"/>
    <xf numFmtId="1" fontId="6" fillId="0" borderId="0" xfId="0" applyNumberFormat="1" applyFont="1" applyAlignment="1">
      <alignment horizontal="center" vertical="center"/>
    </xf>
    <xf numFmtId="1" fontId="0" fillId="0" borderId="0" xfId="0" applyNumberFormat="1" applyAlignment="1">
      <alignment horizontal="center" vertical="center"/>
    </xf>
    <xf numFmtId="0" fontId="0" fillId="0" borderId="34" xfId="0" applyBorder="1"/>
    <xf numFmtId="1" fontId="0" fillId="0" borderId="35" xfId="0" applyNumberFormat="1" applyBorder="1" applyAlignment="1">
      <alignment horizontal="center" vertical="center"/>
    </xf>
    <xf numFmtId="164" fontId="0" fillId="0" borderId="0" xfId="0" applyNumberFormat="1"/>
    <xf numFmtId="0" fontId="0" fillId="0" borderId="0" xfId="0" applyAlignment="1">
      <alignment wrapText="1"/>
    </xf>
    <xf numFmtId="0" fontId="15" fillId="0" borderId="32" xfId="2" applyBorder="1" applyAlignment="1">
      <alignment horizontal="center"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19" fillId="4" borderId="32" xfId="0" applyNumberFormat="1" applyFont="1" applyFill="1" applyBorder="1" applyAlignment="1">
      <alignment horizontal="center" vertical="center"/>
    </xf>
    <xf numFmtId="1" fontId="18" fillId="4" borderId="32" xfId="0" applyNumberFormat="1" applyFont="1" applyFill="1" applyBorder="1" applyAlignment="1">
      <alignment horizontal="center" vertical="center"/>
    </xf>
    <xf numFmtId="2" fontId="17" fillId="4" borderId="32" xfId="0" applyNumberFormat="1" applyFont="1" applyFill="1" applyBorder="1" applyAlignment="1">
      <alignment horizontal="center" vertical="center"/>
    </xf>
    <xf numFmtId="0" fontId="11" fillId="0" borderId="0" xfId="0" applyFont="1"/>
    <xf numFmtId="0" fontId="14" fillId="0" borderId="0" xfId="0" applyFont="1"/>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left" vertical="center" wrapText="1"/>
    </xf>
    <xf numFmtId="17" fontId="9" fillId="0" borderId="10" xfId="0" applyNumberFormat="1" applyFont="1" applyBorder="1" applyAlignment="1">
      <alignment horizontal="center" vertical="center" wrapText="1"/>
    </xf>
    <xf numFmtId="0" fontId="11" fillId="0" borderId="0" xfId="0" applyFont="1" applyAlignment="1">
      <alignment vertical="center"/>
    </xf>
    <xf numFmtId="0" fontId="21" fillId="0" borderId="40" xfId="0" applyFont="1" applyBorder="1" applyAlignment="1">
      <alignment horizontal="center" vertical="center"/>
    </xf>
    <xf numFmtId="0" fontId="22" fillId="0" borderId="42"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43" xfId="0" applyFont="1" applyBorder="1" applyAlignment="1">
      <alignment horizontal="justify" vertical="center" wrapText="1"/>
    </xf>
    <xf numFmtId="0" fontId="24" fillId="0" borderId="32" xfId="0" applyFont="1" applyBorder="1" applyAlignment="1">
      <alignment horizontal="center" vertical="center"/>
    </xf>
    <xf numFmtId="0" fontId="24" fillId="0" borderId="34" xfId="0" applyFont="1" applyBorder="1" applyAlignment="1">
      <alignment horizontal="center" vertical="center"/>
    </xf>
    <xf numFmtId="0" fontId="24" fillId="0" borderId="44" xfId="0" applyFont="1" applyBorder="1" applyAlignment="1">
      <alignment horizontal="justify" vertical="center" wrapText="1"/>
    </xf>
    <xf numFmtId="0" fontId="21" fillId="0" borderId="44" xfId="0" applyFont="1" applyBorder="1" applyAlignment="1">
      <alignment horizontal="justify" vertical="center" wrapText="1"/>
    </xf>
    <xf numFmtId="1" fontId="24" fillId="0" borderId="32" xfId="0" applyNumberFormat="1" applyFont="1" applyBorder="1" applyAlignment="1">
      <alignment horizontal="center" vertical="center"/>
    </xf>
    <xf numFmtId="0" fontId="21" fillId="0" borderId="34" xfId="0" applyFont="1" applyBorder="1" applyAlignment="1">
      <alignment horizontal="center" vertical="center"/>
    </xf>
    <xf numFmtId="1" fontId="24" fillId="0" borderId="44" xfId="0" applyNumberFormat="1" applyFont="1" applyBorder="1" applyAlignment="1">
      <alignment horizontal="justify" vertical="center" wrapText="1"/>
    </xf>
    <xf numFmtId="0" fontId="24" fillId="0" borderId="29" xfId="0" applyFont="1" applyBorder="1" applyAlignment="1">
      <alignment horizontal="justify" vertical="center" wrapText="1"/>
    </xf>
    <xf numFmtId="0" fontId="24" fillId="0" borderId="31" xfId="0" applyFont="1" applyBorder="1" applyAlignment="1">
      <alignment horizontal="center" vertical="center"/>
    </xf>
    <xf numFmtId="0" fontId="24" fillId="0" borderId="45" xfId="0" applyFont="1" applyBorder="1" applyAlignment="1">
      <alignment horizontal="center" vertical="center"/>
    </xf>
    <xf numFmtId="0" fontId="21" fillId="0" borderId="30" xfId="0" applyFont="1" applyBorder="1" applyAlignment="1">
      <alignment horizontal="justify" vertical="center" wrapText="1"/>
    </xf>
    <xf numFmtId="0" fontId="21" fillId="0" borderId="46" xfId="0" applyFont="1" applyBorder="1" applyAlignment="1">
      <alignment vertical="center"/>
    </xf>
    <xf numFmtId="0" fontId="21" fillId="0" borderId="47" xfId="0" applyFont="1" applyBorder="1" applyAlignment="1">
      <alignment horizontal="center" vertical="center"/>
    </xf>
    <xf numFmtId="0" fontId="21" fillId="0" borderId="48" xfId="0" applyFont="1" applyBorder="1" applyAlignment="1">
      <alignment vertical="center"/>
    </xf>
    <xf numFmtId="0" fontId="24" fillId="0" borderId="4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6" xfId="0" applyFont="1" applyBorder="1" applyAlignment="1">
      <alignment horizontal="center" vertical="center"/>
    </xf>
    <xf numFmtId="0" fontId="25" fillId="0" borderId="36" xfId="0" applyFont="1" applyBorder="1" applyAlignment="1">
      <alignment horizontal="center" vertical="center"/>
    </xf>
    <xf numFmtId="0" fontId="11" fillId="0" borderId="0" xfId="0" applyFont="1" applyAlignment="1">
      <alignment horizontal="center" vertical="center"/>
    </xf>
    <xf numFmtId="0" fontId="21" fillId="0" borderId="32" xfId="0" applyFont="1" applyBorder="1" applyAlignment="1">
      <alignment horizontal="center" vertical="center" wrapText="1"/>
    </xf>
    <xf numFmtId="0" fontId="21" fillId="0" borderId="32" xfId="0" applyFont="1" applyBorder="1" applyAlignment="1">
      <alignment horizontal="center"/>
    </xf>
    <xf numFmtId="0" fontId="25" fillId="0" borderId="32" xfId="0" applyFont="1" applyBorder="1" applyAlignment="1">
      <alignment horizontal="center"/>
    </xf>
    <xf numFmtId="0" fontId="21" fillId="0" borderId="44" xfId="0" applyFont="1" applyBorder="1"/>
    <xf numFmtId="0" fontId="21" fillId="0" borderId="31" xfId="0" applyFont="1" applyBorder="1" applyAlignment="1">
      <alignment horizontal="center"/>
    </xf>
    <xf numFmtId="0" fontId="21" fillId="0" borderId="45" xfId="0" applyFont="1" applyBorder="1" applyAlignment="1">
      <alignment horizontal="center"/>
    </xf>
    <xf numFmtId="0" fontId="25" fillId="0" borderId="45" xfId="0" applyFont="1" applyBorder="1" applyAlignment="1">
      <alignment horizontal="center"/>
    </xf>
    <xf numFmtId="0" fontId="21" fillId="0" borderId="30" xfId="0" applyFont="1" applyBorder="1"/>
    <xf numFmtId="0" fontId="24" fillId="0" borderId="49" xfId="0" applyFont="1" applyBorder="1" applyAlignment="1">
      <alignment horizontal="justify" vertical="center" wrapText="1"/>
    </xf>
    <xf numFmtId="0" fontId="21" fillId="0" borderId="50" xfId="0" applyFont="1" applyBorder="1" applyAlignment="1">
      <alignment horizontal="center" vertical="center"/>
    </xf>
    <xf numFmtId="0" fontId="21" fillId="0" borderId="51" xfId="0" applyFont="1" applyBorder="1" applyAlignment="1">
      <alignment horizontal="center"/>
    </xf>
    <xf numFmtId="0" fontId="25" fillId="0" borderId="51" xfId="0" applyFont="1" applyBorder="1" applyAlignment="1">
      <alignment horizontal="center"/>
    </xf>
    <xf numFmtId="0" fontId="21" fillId="0" borderId="52" xfId="0" applyFont="1" applyBorder="1"/>
    <xf numFmtId="0" fontId="0" fillId="0" borderId="0" xfId="0" applyAlignment="1">
      <alignment horizontal="left"/>
    </xf>
    <xf numFmtId="0" fontId="31" fillId="5" borderId="57" xfId="0" applyFont="1" applyFill="1" applyBorder="1" applyAlignment="1">
      <alignment horizontal="center" vertical="center"/>
    </xf>
    <xf numFmtId="0" fontId="31" fillId="5" borderId="15" xfId="0" applyFont="1" applyFill="1" applyBorder="1" applyAlignment="1">
      <alignment horizontal="center" vertical="center"/>
    </xf>
    <xf numFmtId="0" fontId="32" fillId="0" borderId="58" xfId="0" applyFont="1" applyBorder="1" applyAlignment="1">
      <alignment vertical="center"/>
    </xf>
    <xf numFmtId="0" fontId="32" fillId="0" borderId="10" xfId="0" applyFont="1" applyBorder="1" applyAlignment="1">
      <alignment horizontal="center" vertical="center"/>
    </xf>
    <xf numFmtId="10" fontId="32" fillId="0" borderId="10" xfId="0" applyNumberFormat="1" applyFont="1" applyBorder="1" applyAlignment="1">
      <alignment horizontal="center" vertical="center"/>
    </xf>
    <xf numFmtId="9" fontId="32" fillId="0" borderId="10" xfId="0" applyNumberFormat="1" applyFont="1" applyBorder="1" applyAlignment="1">
      <alignment horizontal="center" vertical="center"/>
    </xf>
    <xf numFmtId="0" fontId="31" fillId="3" borderId="57" xfId="0" applyFont="1" applyFill="1" applyBorder="1" applyAlignment="1">
      <alignment horizontal="center" vertical="center"/>
    </xf>
    <xf numFmtId="0" fontId="31" fillId="3" borderId="15" xfId="0" applyFont="1" applyFill="1"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9" fontId="32" fillId="0" borderId="0" xfId="0" applyNumberFormat="1" applyFont="1" applyAlignment="1">
      <alignment horizontal="center" vertical="center"/>
    </xf>
    <xf numFmtId="0" fontId="32" fillId="0" borderId="0" xfId="0" applyFont="1" applyAlignment="1">
      <alignment vertical="center"/>
    </xf>
    <xf numFmtId="10" fontId="32" fillId="0" borderId="0" xfId="0" applyNumberFormat="1" applyFont="1" applyAlignment="1">
      <alignment horizontal="right" vertical="center"/>
    </xf>
    <xf numFmtId="165" fontId="32" fillId="0" borderId="10" xfId="3" applyNumberFormat="1" applyFont="1" applyBorder="1" applyAlignment="1">
      <alignment horizontal="center" vertical="center"/>
    </xf>
    <xf numFmtId="9" fontId="32" fillId="0" borderId="10" xfId="3" applyFont="1" applyBorder="1" applyAlignment="1">
      <alignment horizontal="center" vertical="center"/>
    </xf>
    <xf numFmtId="10" fontId="32" fillId="0" borderId="10" xfId="0" applyNumberFormat="1" applyFont="1" applyBorder="1" applyAlignment="1">
      <alignment horizontal="right" vertical="center"/>
    </xf>
    <xf numFmtId="164" fontId="34" fillId="0" borderId="0" xfId="0" applyNumberFormat="1" applyFont="1" applyAlignment="1">
      <alignment horizontal="center" vertical="center"/>
    </xf>
    <xf numFmtId="0" fontId="34" fillId="0" borderId="0" xfId="0" applyFont="1" applyAlignment="1">
      <alignment horizontal="center" vertical="center"/>
    </xf>
    <xf numFmtId="0" fontId="10" fillId="0" borderId="32" xfId="0" applyFont="1" applyBorder="1" applyAlignment="1">
      <alignment horizontal="center" vertical="top" wrapText="1"/>
    </xf>
    <xf numFmtId="0" fontId="11" fillId="0" borderId="32" xfId="0" applyFont="1" applyBorder="1" applyAlignment="1">
      <alignment horizontal="center" vertical="center"/>
    </xf>
    <xf numFmtId="0" fontId="10" fillId="0" borderId="32" xfId="0" applyFont="1" applyBorder="1" applyAlignment="1">
      <alignment horizontal="center" vertical="center"/>
    </xf>
    <xf numFmtId="0" fontId="11" fillId="0" borderId="32" xfId="0" applyFont="1" applyBorder="1" applyAlignment="1">
      <alignment horizontal="center" vertical="center" wrapText="1"/>
    </xf>
    <xf numFmtId="1" fontId="34" fillId="0" borderId="0" xfId="0" applyNumberFormat="1" applyFont="1" applyAlignment="1">
      <alignment horizontal="center" vertical="center"/>
    </xf>
    <xf numFmtId="0" fontId="31" fillId="2" borderId="0" xfId="0" applyFont="1" applyFill="1" applyAlignment="1">
      <alignment horizontal="center" vertical="center" wrapText="1"/>
    </xf>
    <xf numFmtId="0" fontId="31" fillId="2" borderId="0" xfId="0" applyFont="1" applyFill="1" applyAlignment="1">
      <alignment horizontal="center" vertical="center"/>
    </xf>
    <xf numFmtId="0" fontId="32" fillId="2" borderId="0" xfId="0" applyFont="1" applyFill="1" applyAlignment="1">
      <alignment horizontal="left" vertical="center" wrapText="1"/>
    </xf>
    <xf numFmtId="0" fontId="32" fillId="2" borderId="0" xfId="0" applyFont="1" applyFill="1" applyAlignment="1">
      <alignment horizontal="center" vertical="center"/>
    </xf>
    <xf numFmtId="10" fontId="32" fillId="2" borderId="0" xfId="0" applyNumberFormat="1" applyFont="1" applyFill="1" applyAlignment="1">
      <alignment horizontal="center" vertical="center"/>
    </xf>
    <xf numFmtId="0" fontId="32" fillId="2" borderId="0" xfId="0" applyFont="1" applyFill="1" applyAlignment="1">
      <alignment horizontal="left" vertical="center"/>
    </xf>
    <xf numFmtId="0" fontId="32" fillId="2" borderId="0" xfId="0" applyFont="1" applyFill="1" applyAlignment="1">
      <alignment vertical="center"/>
    </xf>
    <xf numFmtId="0" fontId="33" fillId="2" borderId="0" xfId="0" applyFont="1" applyFill="1" applyAlignment="1">
      <alignment horizontal="center" vertical="center"/>
    </xf>
    <xf numFmtId="9" fontId="32" fillId="2" borderId="0" xfId="0" applyNumberFormat="1" applyFont="1" applyFill="1" applyAlignment="1">
      <alignment horizontal="center" vertical="center"/>
    </xf>
    <xf numFmtId="0" fontId="29" fillId="0" borderId="0" xfId="0" applyFont="1" applyAlignment="1">
      <alignment horizontal="left" vertical="center" wrapText="1"/>
    </xf>
    <xf numFmtId="0" fontId="26" fillId="0" borderId="0" xfId="0" applyFont="1" applyAlignment="1">
      <alignment horizontal="left" vertical="center" wrapText="1"/>
    </xf>
    <xf numFmtId="0" fontId="8" fillId="0" borderId="11"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1" fillId="0" borderId="29" xfId="0" applyFont="1" applyBorder="1" applyAlignment="1">
      <alignment horizontal="center" vertical="center"/>
    </xf>
    <xf numFmtId="0" fontId="21" fillId="0" borderId="41" xfId="0" applyFont="1" applyBorder="1" applyAlignment="1">
      <alignment horizontal="center" vertical="center"/>
    </xf>
    <xf numFmtId="0" fontId="21" fillId="0" borderId="31" xfId="0" applyFont="1" applyBorder="1" applyAlignment="1">
      <alignment horizontal="center" vertical="center"/>
    </xf>
    <xf numFmtId="0" fontId="21" fillId="0" borderId="36" xfId="0" applyFont="1" applyBorder="1" applyAlignment="1">
      <alignment horizontal="center" vertical="center"/>
    </xf>
    <xf numFmtId="0" fontId="21" fillId="0" borderId="34"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5" fillId="0" borderId="53" xfId="0" applyFont="1" applyBorder="1" applyAlignment="1">
      <alignment horizontal="justify" vertical="center" wrapText="1"/>
    </xf>
    <xf numFmtId="0" fontId="25" fillId="0" borderId="54" xfId="0" applyFont="1" applyBorder="1" applyAlignment="1">
      <alignment horizontal="justify" vertical="center" wrapText="1"/>
    </xf>
    <xf numFmtId="0" fontId="25" fillId="0" borderId="55" xfId="0" applyFont="1" applyBorder="1" applyAlignment="1">
      <alignment horizontal="justify" vertical="center" wrapText="1"/>
    </xf>
    <xf numFmtId="0" fontId="25" fillId="0" borderId="56" xfId="0" applyFont="1" applyBorder="1" applyAlignment="1">
      <alignment horizontal="justify" vertical="center" wrapText="1"/>
    </xf>
    <xf numFmtId="0" fontId="25" fillId="0" borderId="49" xfId="0" applyFont="1" applyBorder="1" applyAlignment="1">
      <alignment horizontal="justify" vertical="center" wrapText="1"/>
    </xf>
    <xf numFmtId="0" fontId="25" fillId="0" borderId="50" xfId="0" applyFont="1" applyBorder="1" applyAlignment="1">
      <alignment horizontal="justify"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8" fillId="0" borderId="0" xfId="0" applyFont="1" applyAlignment="1">
      <alignment horizontal="left" vertical="center" wrapText="1"/>
    </xf>
    <xf numFmtId="0" fontId="11" fillId="0" borderId="32" xfId="0" applyFont="1" applyBorder="1" applyAlignment="1">
      <alignment horizontal="center"/>
    </xf>
    <xf numFmtId="0" fontId="20" fillId="0" borderId="32" xfId="0" applyFont="1" applyBorder="1" applyAlignment="1">
      <alignment horizontal="center" vertical="center"/>
    </xf>
    <xf numFmtId="0" fontId="4" fillId="0" borderId="32" xfId="0" applyFont="1" applyBorder="1" applyAlignment="1">
      <alignment horizontal="left" vertical="center" wrapText="1"/>
    </xf>
    <xf numFmtId="0" fontId="21" fillId="0" borderId="32" xfId="0" applyFont="1" applyBorder="1" applyAlignment="1">
      <alignment horizontal="center" vertical="center"/>
    </xf>
    <xf numFmtId="0" fontId="4" fillId="0" borderId="32" xfId="0" applyFont="1" applyBorder="1" applyAlignment="1">
      <alignment horizontal="left" vertical="top" wrapText="1"/>
    </xf>
    <xf numFmtId="0" fontId="11" fillId="0" borderId="31" xfId="0" applyFont="1" applyBorder="1" applyAlignment="1">
      <alignment horizontal="center" vertical="center" textRotation="90" wrapText="1"/>
    </xf>
    <xf numFmtId="0" fontId="11" fillId="0" borderId="27" xfId="0" applyFont="1" applyBorder="1" applyAlignment="1">
      <alignment horizontal="center" vertical="center" textRotation="90"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3" borderId="13"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1" fillId="0" borderId="20"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3" xfId="0" applyFont="1" applyBorder="1" applyAlignment="1">
      <alignment horizontal="center" vertical="center" wrapText="1"/>
    </xf>
    <xf numFmtId="0" fontId="11" fillId="0" borderId="22"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23"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1" fillId="0" borderId="19" xfId="0" applyFont="1" applyBorder="1" applyAlignment="1">
      <alignment horizontal="center" vertical="center" textRotation="90" wrapText="1"/>
    </xf>
    <xf numFmtId="0" fontId="11" fillId="0" borderId="26"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11" fillId="0" borderId="28" xfId="0" applyFont="1" applyBorder="1" applyAlignment="1">
      <alignment horizontal="center" vertical="center" textRotation="90"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1" fillId="0" borderId="30" xfId="0" applyFont="1" applyBorder="1" applyAlignment="1">
      <alignment horizontal="center" vertical="center" textRotation="90" wrapText="1"/>
    </xf>
    <xf numFmtId="49" fontId="1" fillId="0" borderId="13"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3" xfId="0" applyFont="1" applyBorder="1" applyAlignment="1">
      <alignment horizontal="center" vertical="center" textRotation="90"/>
    </xf>
    <xf numFmtId="0" fontId="1" fillId="0" borderId="18" xfId="0" applyFont="1" applyBorder="1" applyAlignment="1">
      <alignment horizontal="center" vertical="center" textRotation="90"/>
    </xf>
    <xf numFmtId="0" fontId="1" fillId="0" borderId="13"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11" fillId="0" borderId="17" xfId="0" applyFont="1" applyBorder="1" applyAlignment="1">
      <alignment horizontal="center" vertical="center" textRotation="90" wrapText="1"/>
    </xf>
    <xf numFmtId="164" fontId="19" fillId="6" borderId="34" xfId="0" applyNumberFormat="1" applyFont="1" applyFill="1" applyBorder="1" applyAlignment="1">
      <alignment horizontal="center" vertical="center"/>
    </xf>
    <xf numFmtId="164" fontId="19" fillId="6" borderId="4" xfId="0" applyNumberFormat="1" applyFont="1" applyFill="1" applyBorder="1" applyAlignment="1">
      <alignment horizontal="center" vertical="center"/>
    </xf>
    <xf numFmtId="164" fontId="19" fillId="6" borderId="5" xfId="0" applyNumberFormat="1" applyFont="1" applyFill="1" applyBorder="1" applyAlignment="1">
      <alignment horizontal="center" vertical="center"/>
    </xf>
    <xf numFmtId="0" fontId="8" fillId="0" borderId="31"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11" fillId="0" borderId="29" xfId="0" applyFont="1" applyBorder="1" applyAlignment="1">
      <alignment horizontal="center" vertical="center" textRotation="90"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1" fillId="0" borderId="0" xfId="0" applyFont="1" applyAlignment="1">
      <alignment horizontal="center" vertical="center"/>
    </xf>
    <xf numFmtId="1" fontId="0" fillId="2" borderId="32" xfId="0" applyNumberFormat="1" applyFill="1" applyBorder="1" applyAlignment="1">
      <alignment horizontal="center" vertical="center"/>
    </xf>
    <xf numFmtId="1" fontId="0" fillId="0" borderId="32" xfId="0" applyNumberFormat="1" applyBorder="1" applyAlignment="1">
      <alignment horizontal="center" vertical="center"/>
    </xf>
    <xf numFmtId="16" fontId="0" fillId="0" borderId="32" xfId="0" applyNumberFormat="1" applyBorder="1" applyAlignment="1">
      <alignment horizontal="center" vertical="center"/>
    </xf>
    <xf numFmtId="0" fontId="0" fillId="0" borderId="32" xfId="0" applyBorder="1" applyAlignment="1">
      <alignment wrapText="1"/>
    </xf>
    <xf numFmtId="0" fontId="0" fillId="2" borderId="59" xfId="0" applyFill="1" applyBorder="1" applyAlignment="1">
      <alignment horizontal="center" vertical="center" wrapText="1"/>
    </xf>
    <xf numFmtId="0" fontId="0" fillId="0" borderId="34" xfId="0" applyBorder="1" applyAlignment="1">
      <alignment horizontal="center" vertical="center"/>
    </xf>
    <xf numFmtId="1" fontId="0" fillId="0" borderId="32" xfId="0" applyNumberFormat="1" applyBorder="1" applyAlignment="1">
      <alignment horizontal="center" vertical="center" wrapText="1"/>
    </xf>
    <xf numFmtId="3" fontId="0" fillId="0" borderId="32" xfId="0" applyNumberFormat="1" applyBorder="1" applyAlignment="1">
      <alignment horizontal="center" vertical="center"/>
    </xf>
  </cellXfs>
  <cellStyles count="4">
    <cellStyle name="Hipervínculo" xfId="2" builtinId="8"/>
    <cellStyle name="Normal" xfId="0" builtinId="0"/>
    <cellStyle name="Normal 2" xfId="1" xr:uid="{00000000-0005-0000-0000-000002000000}"/>
    <cellStyle name="Porcentaje" xfId="3" builtinId="5"/>
  </cellStyles>
  <dxfs count="0"/>
  <tableStyles count="0" defaultTableStyle="TableStyleMedium2" defaultPivotStyle="PivotStyleLight16"/>
  <colors>
    <mruColors>
      <color rgb="FFBC0499"/>
      <color rgb="FF00FF00"/>
      <color rgb="FF2640FE"/>
      <color rgb="FFFF99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Gestion ingreso por canales de atencion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elete val="1"/>
          </c:dLbls>
          <c:cat>
            <c:strRef>
              <c:f>'GRAFICOS (3)'!$D$8:$D$10</c:f>
              <c:strCache>
                <c:ptCount val="3"/>
                <c:pt idx="0">
                  <c:v>Ventanilla Radicación</c:v>
                </c:pt>
                <c:pt idx="1">
                  <c:v>Correo Electrónico</c:v>
                </c:pt>
                <c:pt idx="2">
                  <c:v>Línea de 116</c:v>
                </c:pt>
              </c:strCache>
            </c:strRef>
          </c:cat>
          <c:val>
            <c:numRef>
              <c:f>'GRAFICOS (3)'!$E$8:$E$10</c:f>
              <c:numCache>
                <c:formatCode>General</c:formatCode>
                <c:ptCount val="3"/>
                <c:pt idx="0">
                  <c:v>6</c:v>
                </c:pt>
                <c:pt idx="1">
                  <c:v>7</c:v>
                </c:pt>
                <c:pt idx="2">
                  <c:v>0</c:v>
                </c:pt>
              </c:numCache>
            </c:numRef>
          </c:val>
          <c:extLst>
            <c:ext xmlns:c16="http://schemas.microsoft.com/office/drawing/2014/chart" uri="{C3380CC4-5D6E-409C-BE32-E72D297353CC}">
              <c16:uniqueId val="{00000000-93D0-40B0-991B-DE365C809EE0}"/>
            </c:ext>
          </c:extLst>
        </c:ser>
        <c:dLbls>
          <c:dLblPos val="ctr"/>
          <c:showLegendKey val="0"/>
          <c:showVal val="1"/>
          <c:showCatName val="0"/>
          <c:showSerName val="0"/>
          <c:showPercent val="0"/>
          <c:showBubbleSize val="0"/>
        </c:dLbls>
        <c:gapWidth val="247"/>
        <c:overlap val="-27"/>
        <c:axId val="230737096"/>
        <c:axId val="133931648"/>
      </c:barChart>
      <c:lineChart>
        <c:grouping val="standard"/>
        <c:varyColors val="0"/>
        <c:ser>
          <c:idx val="1"/>
          <c:order val="1"/>
          <c:spPr>
            <a:ln w="25400" cap="rnd">
              <a:noFill/>
              <a:round/>
            </a:ln>
            <a:effectLst/>
          </c:spPr>
          <c:marker>
            <c:symbol val="none"/>
          </c:marker>
          <c:dLbls>
            <c:dLbl>
              <c:idx val="0"/>
              <c:layout>
                <c:manualLayout>
                  <c:x val="-6.0999999999999999E-2"/>
                  <c:y val="-4.6126717720831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E7-49E8-8BE2-5CB3513AAF6F}"/>
                </c:ext>
              </c:extLst>
            </c:dLbl>
            <c:dLbl>
              <c:idx val="1"/>
              <c:layout>
                <c:manualLayout>
                  <c:x val="-5.2666666666666716E-2"/>
                  <c:y val="-4.6296296296296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A6-48CF-ACCB-8EAFDB927C61}"/>
                </c:ext>
              </c:extLst>
            </c:dLbl>
            <c:dLbl>
              <c:idx val="2"/>
              <c:layout>
                <c:manualLayout>
                  <c:x val="-5.8222222222222224E-2"/>
                  <c:y val="-7.4074074074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A6-48CF-ACCB-8EAFDB927C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'GRAFICOS (3)'!$D$8:$D$10</c:f>
              <c:strCache>
                <c:ptCount val="3"/>
                <c:pt idx="0">
                  <c:v>Ventanilla Radicación</c:v>
                </c:pt>
                <c:pt idx="1">
                  <c:v>Correo Electrónico</c:v>
                </c:pt>
                <c:pt idx="2">
                  <c:v>Línea de 116</c:v>
                </c:pt>
              </c:strCache>
            </c:strRef>
          </c:cat>
          <c:val>
            <c:numRef>
              <c:f>'GRAFICOS (3)'!$F$8:$F$10</c:f>
              <c:numCache>
                <c:formatCode>0.00%</c:formatCode>
                <c:ptCount val="3"/>
                <c:pt idx="0">
                  <c:v>0.46153846153846156</c:v>
                </c:pt>
                <c:pt idx="1">
                  <c:v>0.53846153846153844</c:v>
                </c:pt>
                <c:pt idx="2">
                  <c:v>0</c:v>
                </c:pt>
              </c:numCache>
            </c:numRef>
          </c:val>
          <c:smooth val="0"/>
          <c:extLst>
            <c:ext xmlns:c16="http://schemas.microsoft.com/office/drawing/2014/chart" uri="{C3380CC4-5D6E-409C-BE32-E72D297353CC}">
              <c16:uniqueId val="{00000001-93D0-40B0-991B-DE365C809EE0}"/>
            </c:ext>
          </c:extLst>
        </c:ser>
        <c:dLbls>
          <c:dLblPos val="ctr"/>
          <c:showLegendKey val="0"/>
          <c:showVal val="1"/>
          <c:showCatName val="0"/>
          <c:showSerName val="0"/>
          <c:showPercent val="0"/>
          <c:showBubbleSize val="0"/>
        </c:dLbls>
        <c:marker val="1"/>
        <c:smooth val="0"/>
        <c:axId val="136862144"/>
        <c:axId val="133931256"/>
      </c:lineChart>
      <c:catAx>
        <c:axId val="23073709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3931648"/>
        <c:crosses val="autoZero"/>
        <c:auto val="1"/>
        <c:lblAlgn val="ctr"/>
        <c:lblOffset val="100"/>
        <c:noMultiLvlLbl val="0"/>
      </c:catAx>
      <c:valAx>
        <c:axId val="133931648"/>
        <c:scaling>
          <c:orientation val="minMax"/>
        </c:scaling>
        <c:delete val="0"/>
        <c:axPos val="l"/>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737096"/>
        <c:crosses val="autoZero"/>
        <c:crossBetween val="between"/>
      </c:valAx>
      <c:valAx>
        <c:axId val="133931256"/>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6862144"/>
        <c:crosses val="max"/>
        <c:crossBetween val="between"/>
      </c:valAx>
      <c:catAx>
        <c:axId val="136862144"/>
        <c:scaling>
          <c:orientation val="minMax"/>
        </c:scaling>
        <c:delete val="1"/>
        <c:axPos val="b"/>
        <c:numFmt formatCode="General" sourceLinked="1"/>
        <c:majorTickMark val="none"/>
        <c:minorTickMark val="none"/>
        <c:tickLblPos val="nextTo"/>
        <c:crossAx val="13393125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257175</xdr:rowOff>
    </xdr:from>
    <xdr:to>
      <xdr:col>0</xdr:col>
      <xdr:colOff>2228850</xdr:colOff>
      <xdr:row>3</xdr:row>
      <xdr:rowOff>61210</xdr:rowOff>
    </xdr:to>
    <xdr:pic>
      <xdr:nvPicPr>
        <xdr:cNvPr id="2" name="Imagen 1" descr="Inici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57175"/>
          <a:ext cx="1981200" cy="74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923018</xdr:colOff>
      <xdr:row>0</xdr:row>
      <xdr:rowOff>95250</xdr:rowOff>
    </xdr:from>
    <xdr:to>
      <xdr:col>2</xdr:col>
      <xdr:colOff>984250</xdr:colOff>
      <xdr:row>3</xdr:row>
      <xdr:rowOff>371039</xdr:rowOff>
    </xdr:to>
    <xdr:pic>
      <xdr:nvPicPr>
        <xdr:cNvPr id="2" name="Imagen 1" descr="Inici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2193" y="95250"/>
          <a:ext cx="2166257" cy="938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542925</xdr:colOff>
      <xdr:row>2</xdr:row>
      <xdr:rowOff>0</xdr:rowOff>
    </xdr:from>
    <xdr:to>
      <xdr:col>12</xdr:col>
      <xdr:colOff>542925</xdr:colOff>
      <xdr:row>16</xdr:row>
      <xdr:rowOff>19050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LCANTARILLADO_\31.%20ORLANDO%20MENDOZA\2023%20pqrsd\Copia%20de%20CONSOLIDADO%20PQRSD%20RECLAMOS%202023%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TIVOS"/>
      <sheetName val="Consolidado ALC"/>
      <sheetName val="ALCANTARILLADO"/>
      <sheetName val="RECL PEND MAYO"/>
      <sheetName val="GRAFICOS (3)"/>
    </sheetNames>
    <sheetDataSet>
      <sheetData sheetId="0"/>
      <sheetData sheetId="1"/>
      <sheetData sheetId="2">
        <row r="10">
          <cell r="A10">
            <v>1</v>
          </cell>
        </row>
        <row r="11">
          <cell r="A11">
            <v>2</v>
          </cell>
        </row>
        <row r="12">
          <cell r="A12">
            <v>3</v>
          </cell>
        </row>
        <row r="13">
          <cell r="A13">
            <v>4</v>
          </cell>
        </row>
        <row r="14">
          <cell r="A14">
            <v>5</v>
          </cell>
        </row>
        <row r="15">
          <cell r="A15">
            <v>6</v>
          </cell>
        </row>
        <row r="16">
          <cell r="A16">
            <v>7</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atimacastro.ing@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D105"/>
  <sheetViews>
    <sheetView topLeftCell="A43" workbookViewId="0">
      <selection activeCell="B62" sqref="B62"/>
    </sheetView>
  </sheetViews>
  <sheetFormatPr baseColWidth="10" defaultRowHeight="14.5"/>
  <sheetData>
    <row r="4" spans="2:4">
      <c r="B4" s="8">
        <v>43831</v>
      </c>
    </row>
    <row r="5" spans="2:4">
      <c r="B5" s="8">
        <v>43836</v>
      </c>
    </row>
    <row r="6" spans="2:4">
      <c r="B6" s="8">
        <v>43913</v>
      </c>
    </row>
    <row r="7" spans="2:4">
      <c r="B7" s="8">
        <v>43930</v>
      </c>
      <c r="D7">
        <v>15</v>
      </c>
    </row>
    <row r="8" spans="2:4">
      <c r="B8" s="8">
        <v>43931</v>
      </c>
    </row>
    <row r="9" spans="2:4">
      <c r="B9" s="8">
        <v>43952</v>
      </c>
    </row>
    <row r="10" spans="2:4">
      <c r="B10" s="8">
        <v>43976</v>
      </c>
    </row>
    <row r="11" spans="2:4">
      <c r="B11" s="8">
        <v>43997</v>
      </c>
    </row>
    <row r="12" spans="2:4">
      <c r="B12" s="8">
        <v>44004</v>
      </c>
    </row>
    <row r="13" spans="2:4">
      <c r="B13" s="8">
        <v>44011</v>
      </c>
    </row>
    <row r="14" spans="2:4">
      <c r="B14" s="8">
        <v>44032</v>
      </c>
    </row>
    <row r="15" spans="2:4">
      <c r="B15" s="8">
        <v>44050</v>
      </c>
    </row>
    <row r="16" spans="2:4">
      <c r="B16" s="8">
        <v>44060</v>
      </c>
    </row>
    <row r="17" spans="2:2">
      <c r="B17" s="8">
        <v>44116</v>
      </c>
    </row>
    <row r="18" spans="2:2">
      <c r="B18" s="8">
        <v>44137</v>
      </c>
    </row>
    <row r="19" spans="2:2">
      <c r="B19" s="8">
        <v>44151</v>
      </c>
    </row>
    <row r="20" spans="2:2">
      <c r="B20" s="8">
        <v>44173</v>
      </c>
    </row>
    <row r="21" spans="2:2">
      <c r="B21" s="8">
        <v>44190</v>
      </c>
    </row>
    <row r="22" spans="2:2">
      <c r="B22" s="8">
        <v>44197</v>
      </c>
    </row>
    <row r="23" spans="2:2">
      <c r="B23" s="8">
        <v>44207</v>
      </c>
    </row>
    <row r="24" spans="2:2">
      <c r="B24" s="8">
        <v>44277</v>
      </c>
    </row>
    <row r="25" spans="2:2">
      <c r="B25" s="8">
        <v>44287</v>
      </c>
    </row>
    <row r="26" spans="2:2">
      <c r="B26" s="8">
        <v>44288</v>
      </c>
    </row>
    <row r="27" spans="2:2">
      <c r="B27" s="8">
        <v>44317</v>
      </c>
    </row>
    <row r="28" spans="2:2">
      <c r="B28" s="8">
        <v>44333</v>
      </c>
    </row>
    <row r="29" spans="2:2">
      <c r="B29" s="8">
        <v>44354</v>
      </c>
    </row>
    <row r="30" spans="2:2">
      <c r="B30" s="8">
        <v>44361</v>
      </c>
    </row>
    <row r="31" spans="2:2">
      <c r="B31" s="8">
        <v>44382</v>
      </c>
    </row>
    <row r="32" spans="2:2">
      <c r="B32" s="8">
        <v>44397</v>
      </c>
    </row>
    <row r="33" spans="2:2">
      <c r="B33" s="8">
        <v>44415</v>
      </c>
    </row>
    <row r="34" spans="2:2">
      <c r="B34" s="8">
        <v>44424</v>
      </c>
    </row>
    <row r="35" spans="2:2">
      <c r="B35" s="8">
        <v>44487</v>
      </c>
    </row>
    <row r="36" spans="2:2">
      <c r="B36" s="8">
        <v>44501</v>
      </c>
    </row>
    <row r="37" spans="2:2">
      <c r="B37" s="8">
        <v>44515</v>
      </c>
    </row>
    <row r="38" spans="2:2">
      <c r="B38" s="8">
        <v>44538</v>
      </c>
    </row>
    <row r="39" spans="2:2">
      <c r="B39" s="8">
        <v>44555</v>
      </c>
    </row>
    <row r="40" spans="2:2">
      <c r="B40" s="8">
        <v>44562</v>
      </c>
    </row>
    <row r="41" spans="2:2">
      <c r="B41" s="8">
        <v>44571</v>
      </c>
    </row>
    <row r="42" spans="2:2">
      <c r="B42" s="8">
        <v>44641</v>
      </c>
    </row>
    <row r="43" spans="2:2">
      <c r="B43" s="8">
        <v>44663</v>
      </c>
    </row>
    <row r="44" spans="2:2">
      <c r="B44" s="8">
        <v>44664</v>
      </c>
    </row>
    <row r="45" spans="2:2">
      <c r="B45" s="8">
        <v>44662</v>
      </c>
    </row>
    <row r="46" spans="2:2">
      <c r="B46" s="8">
        <v>44665</v>
      </c>
    </row>
    <row r="47" spans="2:2">
      <c r="B47" s="8">
        <v>44666</v>
      </c>
    </row>
    <row r="48" spans="2:2">
      <c r="B48" s="8">
        <v>44682</v>
      </c>
    </row>
    <row r="49" spans="2:2">
      <c r="B49" s="8">
        <v>44711</v>
      </c>
    </row>
    <row r="50" spans="2:2">
      <c r="B50" s="8">
        <v>44732</v>
      </c>
    </row>
    <row r="51" spans="2:2">
      <c r="B51" s="8">
        <v>44739</v>
      </c>
    </row>
    <row r="52" spans="2:2">
      <c r="B52" s="8">
        <v>44746</v>
      </c>
    </row>
    <row r="53" spans="2:2">
      <c r="B53" s="8">
        <v>44762</v>
      </c>
    </row>
    <row r="54" spans="2:2">
      <c r="B54" s="8">
        <v>44780</v>
      </c>
    </row>
    <row r="55" spans="2:2">
      <c r="B55" s="8">
        <v>44788</v>
      </c>
    </row>
    <row r="56" spans="2:2">
      <c r="B56" s="8">
        <v>44851</v>
      </c>
    </row>
    <row r="57" spans="2:2">
      <c r="B57" s="8">
        <v>44872</v>
      </c>
    </row>
    <row r="58" spans="2:2">
      <c r="B58" s="8">
        <v>44879</v>
      </c>
    </row>
    <row r="59" spans="2:2">
      <c r="B59" s="8">
        <v>44903</v>
      </c>
    </row>
    <row r="60" spans="2:2">
      <c r="B60" s="8">
        <v>44920</v>
      </c>
    </row>
    <row r="61" spans="2:2">
      <c r="B61" s="8">
        <v>44921</v>
      </c>
    </row>
    <row r="62" spans="2:2">
      <c r="B62" s="8">
        <v>44927</v>
      </c>
    </row>
    <row r="63" spans="2:2">
      <c r="B63" s="8">
        <v>44935</v>
      </c>
    </row>
    <row r="64" spans="2:2">
      <c r="B64" s="8">
        <v>45005</v>
      </c>
    </row>
    <row r="65" spans="2:2">
      <c r="B65" s="8">
        <v>45022</v>
      </c>
    </row>
    <row r="66" spans="2:2">
      <c r="B66" s="8">
        <v>45023</v>
      </c>
    </row>
    <row r="67" spans="2:2">
      <c r="B67" s="8">
        <v>45047</v>
      </c>
    </row>
    <row r="68" spans="2:2">
      <c r="B68" s="8">
        <v>45068</v>
      </c>
    </row>
    <row r="69" spans="2:2">
      <c r="B69" s="8">
        <v>45089</v>
      </c>
    </row>
    <row r="70" spans="2:2">
      <c r="B70" s="8">
        <v>45096</v>
      </c>
    </row>
    <row r="71" spans="2:2">
      <c r="B71" s="8">
        <v>45110</v>
      </c>
    </row>
    <row r="72" spans="2:2">
      <c r="B72" s="8">
        <v>45127</v>
      </c>
    </row>
    <row r="73" spans="2:2">
      <c r="B73" s="8">
        <v>45145</v>
      </c>
    </row>
    <row r="74" spans="2:2">
      <c r="B74" s="8">
        <v>45159</v>
      </c>
    </row>
    <row r="75" spans="2:2">
      <c r="B75" s="8">
        <v>45215</v>
      </c>
    </row>
    <row r="76" spans="2:2">
      <c r="B76" s="8">
        <v>45236</v>
      </c>
    </row>
    <row r="77" spans="2:2">
      <c r="B77" s="8">
        <v>45243</v>
      </c>
    </row>
    <row r="78" spans="2:2">
      <c r="B78" s="8">
        <v>45268</v>
      </c>
    </row>
    <row r="79" spans="2:2">
      <c r="B79" s="8">
        <v>45285</v>
      </c>
    </row>
    <row r="80" spans="2:2">
      <c r="B80" s="8">
        <v>45292</v>
      </c>
    </row>
    <row r="81" spans="2:2">
      <c r="B81" s="8">
        <v>45299</v>
      </c>
    </row>
    <row r="82" spans="2:2">
      <c r="B82" s="8">
        <v>45376</v>
      </c>
    </row>
    <row r="83" spans="2:2">
      <c r="B83" s="8">
        <v>45379</v>
      </c>
    </row>
    <row r="84" spans="2:2">
      <c r="B84" s="8">
        <v>45380</v>
      </c>
    </row>
    <row r="85" spans="2:2">
      <c r="B85" s="8">
        <v>45413</v>
      </c>
    </row>
    <row r="86" spans="2:2">
      <c r="B86" s="8">
        <v>45425</v>
      </c>
    </row>
    <row r="87" spans="2:2">
      <c r="B87" s="8">
        <v>45446</v>
      </c>
    </row>
    <row r="88" spans="2:2">
      <c r="B88" s="8">
        <v>45453</v>
      </c>
    </row>
    <row r="89" spans="2:2">
      <c r="B89" s="8">
        <v>45474</v>
      </c>
    </row>
    <row r="90" spans="2:2">
      <c r="B90" s="8">
        <v>45493</v>
      </c>
    </row>
    <row r="91" spans="2:2">
      <c r="B91" s="8">
        <v>45511</v>
      </c>
    </row>
    <row r="92" spans="2:2">
      <c r="B92" s="8">
        <v>45523</v>
      </c>
    </row>
    <row r="93" spans="2:2">
      <c r="B93" s="8">
        <v>45579</v>
      </c>
    </row>
    <row r="94" spans="2:2">
      <c r="B94" s="8">
        <v>45600</v>
      </c>
    </row>
    <row r="95" spans="2:2">
      <c r="B95" s="8">
        <v>45607</v>
      </c>
    </row>
    <row r="96" spans="2:2">
      <c r="B96" s="8">
        <v>45634</v>
      </c>
    </row>
    <row r="97" spans="2:2">
      <c r="B97" s="8">
        <v>45651</v>
      </c>
    </row>
    <row r="98" spans="2:2">
      <c r="B98" s="8">
        <v>45658</v>
      </c>
    </row>
    <row r="99" spans="2:2">
      <c r="B99" s="8">
        <v>45663</v>
      </c>
    </row>
    <row r="100" spans="2:2">
      <c r="B100" s="8">
        <v>45740</v>
      </c>
    </row>
    <row r="101" spans="2:2">
      <c r="B101" s="8">
        <v>45764</v>
      </c>
    </row>
    <row r="102" spans="2:2">
      <c r="B102" s="8">
        <v>45765</v>
      </c>
    </row>
    <row r="103" spans="2:2">
      <c r="B103" s="8">
        <v>45778</v>
      </c>
    </row>
    <row r="104" spans="2:2">
      <c r="B104" s="8">
        <v>45810</v>
      </c>
    </row>
    <row r="105" spans="2:2">
      <c r="B105" s="8">
        <v>45831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abSelected="1" zoomScale="80" zoomScaleNormal="80" workbookViewId="0">
      <selection activeCell="B23" sqref="B23"/>
    </sheetView>
  </sheetViews>
  <sheetFormatPr baseColWidth="10" defaultColWidth="11.453125" defaultRowHeight="15.5"/>
  <cols>
    <col min="1" max="1" width="36" style="27" customWidth="1"/>
    <col min="2" max="2" width="11.7265625" style="27" bestFit="1" customWidth="1"/>
    <col min="3" max="3" width="12.54296875" style="27" customWidth="1"/>
    <col min="4" max="4" width="11.453125" style="27"/>
    <col min="5" max="5" width="13.26953125" style="27" customWidth="1"/>
    <col min="6" max="6" width="15.453125" style="27" customWidth="1"/>
    <col min="7" max="8" width="11.453125" style="27"/>
    <col min="9" max="9" width="18.1796875" style="27" customWidth="1"/>
    <col min="10" max="10" width="15.54296875" style="27" customWidth="1"/>
    <col min="11" max="16384" width="11.453125" style="27"/>
  </cols>
  <sheetData>
    <row r="1" spans="1:10" ht="24.75" customHeight="1">
      <c r="A1" s="127"/>
      <c r="B1" s="128" t="s">
        <v>0</v>
      </c>
      <c r="C1" s="128"/>
      <c r="D1" s="128"/>
      <c r="E1" s="128"/>
      <c r="F1" s="128"/>
      <c r="G1" s="128"/>
      <c r="H1" s="128"/>
      <c r="I1" s="129" t="s">
        <v>51</v>
      </c>
      <c r="J1" s="129"/>
    </row>
    <row r="2" spans="1:10" ht="24.75" customHeight="1">
      <c r="A2" s="127"/>
      <c r="B2" s="128"/>
      <c r="C2" s="128"/>
      <c r="D2" s="128"/>
      <c r="E2" s="128"/>
      <c r="F2" s="128"/>
      <c r="G2" s="128"/>
      <c r="H2" s="128"/>
      <c r="I2" s="129" t="s">
        <v>2</v>
      </c>
      <c r="J2" s="129"/>
    </row>
    <row r="3" spans="1:10" ht="24.75" customHeight="1">
      <c r="A3" s="127"/>
      <c r="B3" s="130" t="s">
        <v>165</v>
      </c>
      <c r="C3" s="130"/>
      <c r="D3" s="130"/>
      <c r="E3" s="130"/>
      <c r="F3" s="130"/>
      <c r="G3" s="130"/>
      <c r="H3" s="130"/>
      <c r="I3" s="129" t="s">
        <v>3</v>
      </c>
      <c r="J3" s="129"/>
    </row>
    <row r="4" spans="1:10" s="28" customFormat="1" ht="32.25" customHeight="1">
      <c r="A4" s="127"/>
      <c r="B4" s="130"/>
      <c r="C4" s="130"/>
      <c r="D4" s="130"/>
      <c r="E4" s="130"/>
      <c r="F4" s="130"/>
      <c r="G4" s="130"/>
      <c r="H4" s="130"/>
      <c r="I4" s="131" t="s">
        <v>4</v>
      </c>
      <c r="J4" s="131"/>
    </row>
    <row r="5" spans="1:10" s="33" customFormat="1" ht="31.5" thickBot="1">
      <c r="A5" s="29" t="s">
        <v>52</v>
      </c>
      <c r="B5" s="106" t="s">
        <v>196</v>
      </c>
      <c r="C5" s="106"/>
      <c r="D5" s="106"/>
      <c r="E5" s="106"/>
      <c r="F5" s="106"/>
      <c r="G5" s="30"/>
      <c r="H5" s="30"/>
      <c r="I5" s="31" t="s">
        <v>53</v>
      </c>
      <c r="J5" s="32" t="s">
        <v>167</v>
      </c>
    </row>
    <row r="6" spans="1:10">
      <c r="A6" s="107" t="s">
        <v>54</v>
      </c>
      <c r="B6" s="108"/>
      <c r="C6" s="109"/>
      <c r="D6" s="109"/>
      <c r="E6" s="109"/>
      <c r="F6" s="109"/>
      <c r="G6" s="109"/>
      <c r="H6" s="109"/>
      <c r="I6" s="109"/>
      <c r="J6" s="110"/>
    </row>
    <row r="7" spans="1:10" ht="36" customHeight="1">
      <c r="A7" s="111" t="s">
        <v>55</v>
      </c>
      <c r="B7" s="113" t="s">
        <v>56</v>
      </c>
      <c r="C7" s="115" t="s">
        <v>57</v>
      </c>
      <c r="D7" s="116"/>
      <c r="E7" s="116"/>
      <c r="F7" s="116"/>
      <c r="G7" s="116"/>
      <c r="H7" s="116"/>
      <c r="I7" s="117"/>
      <c r="J7" s="34" t="s">
        <v>58</v>
      </c>
    </row>
    <row r="8" spans="1:10" ht="65.25" customHeight="1">
      <c r="A8" s="112"/>
      <c r="B8" s="114"/>
      <c r="C8" s="35" t="s">
        <v>59</v>
      </c>
      <c r="D8" s="36" t="s">
        <v>60</v>
      </c>
      <c r="E8" s="35" t="s">
        <v>61</v>
      </c>
      <c r="F8" s="35" t="s">
        <v>62</v>
      </c>
      <c r="G8" s="35" t="s">
        <v>63</v>
      </c>
      <c r="H8" s="35" t="s">
        <v>64</v>
      </c>
      <c r="I8" s="35" t="s">
        <v>65</v>
      </c>
      <c r="J8" s="34"/>
    </row>
    <row r="9" spans="1:10">
      <c r="A9" s="37" t="s">
        <v>66</v>
      </c>
      <c r="B9" s="38">
        <v>13</v>
      </c>
      <c r="C9" s="39">
        <v>0</v>
      </c>
      <c r="D9" s="39">
        <v>6</v>
      </c>
      <c r="E9" s="39">
        <v>0</v>
      </c>
      <c r="F9" s="39">
        <v>7</v>
      </c>
      <c r="G9" s="39">
        <v>0</v>
      </c>
      <c r="H9" s="39">
        <v>0</v>
      </c>
      <c r="I9" s="39">
        <v>0</v>
      </c>
      <c r="J9" s="40"/>
    </row>
    <row r="10" spans="1:10">
      <c r="A10" s="37" t="s">
        <v>67</v>
      </c>
      <c r="B10" s="38"/>
      <c r="C10" s="39">
        <v>0</v>
      </c>
      <c r="D10" s="39">
        <v>0</v>
      </c>
      <c r="E10" s="39">
        <v>0</v>
      </c>
      <c r="F10" s="39">
        <v>0</v>
      </c>
      <c r="G10" s="39">
        <v>0</v>
      </c>
      <c r="H10" s="39">
        <v>0</v>
      </c>
      <c r="I10" s="39">
        <v>0</v>
      </c>
      <c r="J10" s="41"/>
    </row>
    <row r="11" spans="1:10">
      <c r="A11" s="37" t="s">
        <v>68</v>
      </c>
      <c r="B11" s="42">
        <f>SUM(C11:H11)</f>
        <v>0</v>
      </c>
      <c r="C11" s="39">
        <v>0</v>
      </c>
      <c r="D11" s="39">
        <v>0</v>
      </c>
      <c r="E11" s="39">
        <v>0</v>
      </c>
      <c r="F11" s="39">
        <v>0</v>
      </c>
      <c r="G11" s="39">
        <v>0</v>
      </c>
      <c r="H11" s="43">
        <v>0</v>
      </c>
      <c r="I11" s="39">
        <v>0</v>
      </c>
      <c r="J11" s="44"/>
    </row>
    <row r="12" spans="1:10">
      <c r="A12" s="37" t="s">
        <v>69</v>
      </c>
      <c r="B12" s="38"/>
      <c r="C12" s="39">
        <v>0</v>
      </c>
      <c r="D12" s="39">
        <v>0</v>
      </c>
      <c r="E12" s="39">
        <v>0</v>
      </c>
      <c r="F12" s="39">
        <v>0</v>
      </c>
      <c r="G12" s="39">
        <v>0</v>
      </c>
      <c r="H12" s="39">
        <v>0</v>
      </c>
      <c r="I12" s="39">
        <v>0</v>
      </c>
      <c r="J12" s="41"/>
    </row>
    <row r="13" spans="1:10" ht="31">
      <c r="A13" s="45" t="s">
        <v>70</v>
      </c>
      <c r="B13" s="46">
        <v>0</v>
      </c>
      <c r="C13" s="39">
        <v>0</v>
      </c>
      <c r="D13" s="47">
        <v>0</v>
      </c>
      <c r="E13" s="39">
        <v>0</v>
      </c>
      <c r="F13" s="47">
        <v>0</v>
      </c>
      <c r="G13" s="39">
        <v>0</v>
      </c>
      <c r="H13" s="47">
        <v>0</v>
      </c>
      <c r="I13" s="39">
        <v>0</v>
      </c>
      <c r="J13" s="48"/>
    </row>
    <row r="14" spans="1:10" ht="16" thickBot="1">
      <c r="A14" s="45" t="s">
        <v>71</v>
      </c>
      <c r="B14" s="46"/>
      <c r="C14" s="39">
        <v>0</v>
      </c>
      <c r="D14" s="47">
        <v>0</v>
      </c>
      <c r="E14" s="39">
        <v>0</v>
      </c>
      <c r="F14" s="47">
        <v>0</v>
      </c>
      <c r="G14" s="39">
        <v>0</v>
      </c>
      <c r="H14" s="47">
        <v>0</v>
      </c>
      <c r="I14" s="39">
        <v>0</v>
      </c>
      <c r="J14" s="48"/>
    </row>
    <row r="15" spans="1:10" s="33" customFormat="1" ht="27" customHeight="1" thickBot="1">
      <c r="A15" s="49" t="s">
        <v>72</v>
      </c>
      <c r="B15" s="50">
        <f>SUM(B9:B14)</f>
        <v>13</v>
      </c>
      <c r="C15" s="50">
        <f t="shared" ref="C15:H15" si="0">SUM(C9:C14)</f>
        <v>0</v>
      </c>
      <c r="D15" s="50">
        <f>SUM(D9:D14)</f>
        <v>6</v>
      </c>
      <c r="E15" s="50">
        <f t="shared" si="0"/>
        <v>0</v>
      </c>
      <c r="F15" s="50">
        <f t="shared" si="0"/>
        <v>7</v>
      </c>
      <c r="G15" s="50">
        <f t="shared" si="0"/>
        <v>0</v>
      </c>
      <c r="H15" s="50">
        <f t="shared" si="0"/>
        <v>0</v>
      </c>
      <c r="I15" s="50">
        <v>6.5</v>
      </c>
      <c r="J15" s="51"/>
    </row>
    <row r="16" spans="1:10" s="56" customFormat="1" ht="32.25" customHeight="1">
      <c r="A16" s="52" t="s">
        <v>73</v>
      </c>
      <c r="B16" s="53">
        <v>10</v>
      </c>
      <c r="C16" s="54"/>
      <c r="D16" s="54"/>
      <c r="E16" s="54"/>
      <c r="F16" s="54"/>
      <c r="G16" s="54"/>
      <c r="H16" s="54"/>
      <c r="I16" s="55"/>
      <c r="J16" s="34"/>
    </row>
    <row r="17" spans="1:10" ht="33" customHeight="1">
      <c r="A17" s="37" t="s">
        <v>74</v>
      </c>
      <c r="B17" s="57">
        <v>1</v>
      </c>
      <c r="C17" s="58"/>
      <c r="D17" s="58"/>
      <c r="E17" s="58"/>
      <c r="F17" s="58"/>
      <c r="G17" s="58"/>
      <c r="H17" s="58"/>
      <c r="I17" s="59"/>
      <c r="J17" s="60"/>
    </row>
    <row r="18" spans="1:10" ht="35.25" customHeight="1">
      <c r="A18" s="37" t="s">
        <v>75</v>
      </c>
      <c r="B18" s="57">
        <v>8</v>
      </c>
      <c r="C18" s="58"/>
      <c r="D18" s="58"/>
      <c r="E18" s="58"/>
      <c r="F18" s="58"/>
      <c r="G18" s="58"/>
      <c r="H18" s="58"/>
      <c r="I18" s="59"/>
      <c r="J18" s="60"/>
    </row>
    <row r="19" spans="1:10" ht="27" customHeight="1">
      <c r="A19" s="37" t="s">
        <v>76</v>
      </c>
      <c r="B19" s="58">
        <v>0</v>
      </c>
      <c r="C19" s="58"/>
      <c r="D19" s="58"/>
      <c r="E19" s="58"/>
      <c r="F19" s="58"/>
      <c r="G19" s="58"/>
      <c r="H19" s="58"/>
      <c r="I19" s="59"/>
      <c r="J19" s="60"/>
    </row>
    <row r="20" spans="1:10" ht="27" customHeight="1">
      <c r="A20" s="37" t="s">
        <v>77</v>
      </c>
      <c r="B20" s="58">
        <v>0</v>
      </c>
      <c r="C20" s="58"/>
      <c r="D20" s="58"/>
      <c r="E20" s="58"/>
      <c r="F20" s="58"/>
      <c r="G20" s="58"/>
      <c r="H20" s="58"/>
      <c r="I20" s="59"/>
      <c r="J20" s="60"/>
    </row>
    <row r="21" spans="1:10" ht="27" customHeight="1">
      <c r="A21" s="45" t="s">
        <v>78</v>
      </c>
      <c r="B21" s="61">
        <v>0</v>
      </c>
      <c r="C21" s="62"/>
      <c r="D21" s="62"/>
      <c r="E21" s="62"/>
      <c r="F21" s="62"/>
      <c r="G21" s="62"/>
      <c r="H21" s="62"/>
      <c r="I21" s="63"/>
      <c r="J21" s="64"/>
    </row>
    <row r="22" spans="1:10" ht="59.25" customHeight="1" thickBot="1">
      <c r="A22" s="65" t="s">
        <v>79</v>
      </c>
      <c r="B22" s="66">
        <v>0</v>
      </c>
      <c r="C22" s="67"/>
      <c r="D22" s="67"/>
      <c r="E22" s="67"/>
      <c r="F22" s="67"/>
      <c r="G22" s="67"/>
      <c r="H22" s="67"/>
      <c r="I22" s="68"/>
      <c r="J22" s="69"/>
    </row>
    <row r="23" spans="1:10" ht="59.25" customHeight="1" thickBot="1">
      <c r="A23" s="65" t="s">
        <v>80</v>
      </c>
      <c r="B23" s="66">
        <v>1</v>
      </c>
      <c r="C23" s="67"/>
      <c r="D23" s="67"/>
      <c r="E23" s="67"/>
      <c r="F23" s="67"/>
      <c r="G23" s="67"/>
      <c r="H23" s="67"/>
      <c r="I23" s="68"/>
      <c r="J23" s="69"/>
    </row>
    <row r="24" spans="1:10" ht="16" thickBot="1">
      <c r="A24" s="118" t="s">
        <v>166</v>
      </c>
      <c r="B24" s="119"/>
      <c r="C24" s="120"/>
      <c r="D24" s="120"/>
      <c r="E24" s="120"/>
      <c r="F24" s="120"/>
      <c r="G24" s="120"/>
      <c r="H24" s="120"/>
      <c r="I24" s="120"/>
      <c r="J24" s="121"/>
    </row>
    <row r="25" spans="1:10" ht="16" thickBot="1">
      <c r="A25" s="122" t="s">
        <v>81</v>
      </c>
      <c r="B25" s="123"/>
      <c r="C25" s="124"/>
      <c r="D25" s="124"/>
      <c r="E25" s="124"/>
      <c r="F25" s="124"/>
      <c r="G25" s="124"/>
      <c r="H25" s="124"/>
      <c r="I25" s="124"/>
      <c r="J25" s="125"/>
    </row>
    <row r="27" spans="1:10" s="70" customFormat="1" ht="56.25" customHeight="1">
      <c r="A27" s="105" t="s">
        <v>82</v>
      </c>
      <c r="B27" s="105"/>
      <c r="C27" s="105"/>
      <c r="D27" s="105"/>
      <c r="E27" s="105"/>
      <c r="F27" s="105"/>
      <c r="G27" s="105"/>
      <c r="H27" s="105"/>
      <c r="I27" s="105"/>
      <c r="J27" s="105"/>
    </row>
    <row r="28" spans="1:10" ht="38.25" customHeight="1">
      <c r="A28" s="105" t="s">
        <v>83</v>
      </c>
      <c r="B28" s="105"/>
      <c r="C28" s="105"/>
      <c r="D28" s="105"/>
      <c r="E28" s="105"/>
      <c r="F28" s="105"/>
      <c r="G28" s="105"/>
      <c r="H28" s="105"/>
      <c r="I28" s="105"/>
      <c r="J28" s="105"/>
    </row>
    <row r="29" spans="1:10" ht="54.75" customHeight="1">
      <c r="A29" s="126" t="s">
        <v>84</v>
      </c>
      <c r="B29" s="105"/>
      <c r="C29" s="105"/>
      <c r="D29" s="105"/>
      <c r="E29" s="105"/>
      <c r="F29" s="105"/>
      <c r="G29" s="105"/>
      <c r="H29" s="105"/>
      <c r="I29" s="105"/>
      <c r="J29" s="105"/>
    </row>
    <row r="30" spans="1:10" ht="33.75" customHeight="1">
      <c r="A30" s="105" t="s">
        <v>85</v>
      </c>
      <c r="B30" s="105"/>
      <c r="C30" s="105"/>
      <c r="D30" s="105"/>
      <c r="E30" s="105"/>
      <c r="F30" s="105"/>
      <c r="G30" s="105"/>
      <c r="H30" s="105"/>
      <c r="I30" s="105"/>
      <c r="J30" s="105"/>
    </row>
    <row r="31" spans="1:10" ht="114.75" customHeight="1">
      <c r="A31" s="104" t="s">
        <v>86</v>
      </c>
      <c r="B31" s="105"/>
      <c r="C31" s="105"/>
      <c r="D31" s="105"/>
      <c r="E31" s="105"/>
      <c r="F31" s="105"/>
      <c r="G31" s="105"/>
      <c r="H31" s="105"/>
      <c r="I31" s="105"/>
      <c r="J31" s="105"/>
    </row>
  </sheetData>
  <mergeCells count="19">
    <mergeCell ref="A1:A4"/>
    <mergeCell ref="B1:H2"/>
    <mergeCell ref="I1:J1"/>
    <mergeCell ref="I2:J2"/>
    <mergeCell ref="B3:H4"/>
    <mergeCell ref="I3:J3"/>
    <mergeCell ref="I4:J4"/>
    <mergeCell ref="A31:J31"/>
    <mergeCell ref="B5:F5"/>
    <mergeCell ref="A6:J6"/>
    <mergeCell ref="A7:A8"/>
    <mergeCell ref="B7:B8"/>
    <mergeCell ref="C7:I7"/>
    <mergeCell ref="A24:J24"/>
    <mergeCell ref="A25:J25"/>
    <mergeCell ref="A27:J27"/>
    <mergeCell ref="A28:J28"/>
    <mergeCell ref="A29:J29"/>
    <mergeCell ref="A30:J30"/>
  </mergeCells>
  <pageMargins left="0.25" right="0.25" top="0.75" bottom="0.7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C0499"/>
    <pageSetUpPr fitToPage="1"/>
  </sheetPr>
  <dimension ref="A1:EN35"/>
  <sheetViews>
    <sheetView topLeftCell="I1" zoomScale="60" zoomScaleNormal="60" workbookViewId="0">
      <pane ySplit="8" topLeftCell="A18" activePane="bottomLeft" state="frozen"/>
      <selection pane="bottomLeft" activeCell="AF22" sqref="AF22"/>
    </sheetView>
  </sheetViews>
  <sheetFormatPr baseColWidth="10" defaultRowHeight="14.5"/>
  <cols>
    <col min="1" max="1" width="9.7265625" style="16" customWidth="1"/>
    <col min="2" max="2" width="31.54296875" style="6" customWidth="1"/>
    <col min="3" max="3" width="30.1796875" style="6" customWidth="1"/>
    <col min="4" max="4" width="43.26953125" customWidth="1"/>
    <col min="5" max="5" width="38.26953125" customWidth="1"/>
    <col min="6" max="6" width="46.453125" customWidth="1"/>
    <col min="7" max="7" width="5.81640625" customWidth="1"/>
    <col min="8" max="18" width="5.453125" customWidth="1"/>
    <col min="19" max="19" width="48" style="7" customWidth="1"/>
    <col min="20" max="20" width="21.453125" style="5" customWidth="1"/>
    <col min="21" max="21" width="58.1796875" style="17" customWidth="1"/>
    <col min="22" max="22" width="38.7265625" customWidth="1"/>
    <col min="23" max="27" width="4.7265625" customWidth="1"/>
    <col min="28" max="28" width="6.1796875" customWidth="1"/>
    <col min="29" max="30" width="4.7265625" customWidth="1"/>
    <col min="31" max="31" width="8.7265625" style="5" customWidth="1"/>
    <col min="32" max="32" width="8.54296875" customWidth="1"/>
    <col min="33" max="33" width="11.453125" customWidth="1"/>
    <col min="34" max="34" width="8.54296875" customWidth="1"/>
    <col min="35" max="35" width="25.54296875" style="19" customWidth="1"/>
    <col min="36" max="36" width="19.1796875" style="20" customWidth="1"/>
    <col min="37" max="37" width="16.54296875" customWidth="1"/>
    <col min="38" max="38" width="11.453125" style="13"/>
  </cols>
  <sheetData>
    <row r="1" spans="1:144" s="1" customFormat="1" ht="19" customHeight="1">
      <c r="A1" s="16"/>
      <c r="B1" s="151"/>
      <c r="C1" s="152"/>
      <c r="D1" s="157" t="s">
        <v>0</v>
      </c>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9"/>
      <c r="AJ1" s="163" t="s">
        <v>1</v>
      </c>
      <c r="AK1" s="164"/>
      <c r="AL1" s="12"/>
    </row>
    <row r="2" spans="1:144" ht="15" customHeight="1" thickBot="1">
      <c r="B2" s="153"/>
      <c r="C2" s="154"/>
      <c r="D2" s="160"/>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2"/>
      <c r="AJ2" s="163" t="s">
        <v>2</v>
      </c>
      <c r="AK2" s="164"/>
    </row>
    <row r="3" spans="1:144" ht="19" customHeight="1">
      <c r="B3" s="153"/>
      <c r="C3" s="154"/>
      <c r="D3" s="165" t="s">
        <v>50</v>
      </c>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7"/>
      <c r="AJ3" s="163" t="s">
        <v>3</v>
      </c>
      <c r="AK3" s="164"/>
    </row>
    <row r="4" spans="1:144" ht="36.75" customHeight="1" thickBot="1">
      <c r="B4" s="155"/>
      <c r="C4" s="156"/>
      <c r="D4" s="168"/>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70"/>
      <c r="AJ4" s="171" t="s">
        <v>4</v>
      </c>
      <c r="AK4" s="172"/>
    </row>
    <row r="5" spans="1:144" ht="32.25" customHeight="1" thickBot="1">
      <c r="B5" s="196" t="s">
        <v>5</v>
      </c>
      <c r="C5" s="197" t="s">
        <v>6</v>
      </c>
      <c r="D5" s="199" t="s">
        <v>7</v>
      </c>
      <c r="E5" s="199"/>
      <c r="F5" s="200"/>
      <c r="G5" s="173" t="s">
        <v>8</v>
      </c>
      <c r="H5" s="174"/>
      <c r="I5" s="174"/>
      <c r="J5" s="174"/>
      <c r="K5" s="174"/>
      <c r="L5" s="175"/>
      <c r="M5" s="173" t="s">
        <v>9</v>
      </c>
      <c r="N5" s="174"/>
      <c r="O5" s="174"/>
      <c r="P5" s="174"/>
      <c r="Q5" s="174"/>
      <c r="R5" s="175"/>
      <c r="S5" s="139" t="s">
        <v>10</v>
      </c>
      <c r="T5" s="134" t="s">
        <v>11</v>
      </c>
      <c r="U5" s="136" t="s">
        <v>12</v>
      </c>
      <c r="V5" s="134" t="s">
        <v>13</v>
      </c>
      <c r="W5" s="173" t="s">
        <v>14</v>
      </c>
      <c r="X5" s="174"/>
      <c r="Y5" s="174"/>
      <c r="Z5" s="174"/>
      <c r="AA5" s="174"/>
      <c r="AB5" s="174"/>
      <c r="AC5" s="174"/>
      <c r="AD5" s="175"/>
      <c r="AE5" s="178" t="s">
        <v>15</v>
      </c>
      <c r="AF5" s="145"/>
      <c r="AG5" s="178" t="s">
        <v>16</v>
      </c>
      <c r="AH5" s="145"/>
      <c r="AI5" s="182" t="s">
        <v>17</v>
      </c>
      <c r="AJ5" s="176" t="s">
        <v>18</v>
      </c>
      <c r="AK5" s="134" t="s">
        <v>19</v>
      </c>
    </row>
    <row r="6" spans="1:144" ht="91.5" customHeight="1" thickBot="1">
      <c r="B6" s="196"/>
      <c r="C6" s="198"/>
      <c r="D6" s="145" t="s">
        <v>20</v>
      </c>
      <c r="E6" s="134" t="s">
        <v>21</v>
      </c>
      <c r="F6" s="134" t="s">
        <v>22</v>
      </c>
      <c r="G6" s="147" t="s">
        <v>23</v>
      </c>
      <c r="H6" s="138" t="s">
        <v>24</v>
      </c>
      <c r="I6" s="138" t="s">
        <v>25</v>
      </c>
      <c r="J6" s="138" t="s">
        <v>26</v>
      </c>
      <c r="K6" s="138" t="s">
        <v>27</v>
      </c>
      <c r="L6" s="149" t="s">
        <v>28</v>
      </c>
      <c r="M6" s="142" t="s">
        <v>29</v>
      </c>
      <c r="N6" s="144"/>
      <c r="O6" s="142" t="s">
        <v>30</v>
      </c>
      <c r="P6" s="143"/>
      <c r="Q6" s="188" t="s">
        <v>31</v>
      </c>
      <c r="R6" s="144"/>
      <c r="S6" s="140"/>
      <c r="T6" s="135"/>
      <c r="U6" s="137"/>
      <c r="V6" s="135"/>
      <c r="W6" s="147" t="s">
        <v>32</v>
      </c>
      <c r="X6" s="138" t="s">
        <v>33</v>
      </c>
      <c r="Y6" s="138" t="s">
        <v>34</v>
      </c>
      <c r="Z6" s="138" t="s">
        <v>35</v>
      </c>
      <c r="AA6" s="138" t="s">
        <v>36</v>
      </c>
      <c r="AB6" s="188" t="s">
        <v>37</v>
      </c>
      <c r="AC6" s="189"/>
      <c r="AD6" s="144"/>
      <c r="AE6" s="179"/>
      <c r="AF6" s="180"/>
      <c r="AG6" s="179"/>
      <c r="AH6" s="180"/>
      <c r="AI6" s="183"/>
      <c r="AJ6" s="177"/>
      <c r="AK6" s="135"/>
    </row>
    <row r="7" spans="1:144" ht="38.25" customHeight="1">
      <c r="B7" s="196"/>
      <c r="C7" s="198"/>
      <c r="D7" s="146"/>
      <c r="E7" s="135"/>
      <c r="F7" s="135"/>
      <c r="G7" s="148"/>
      <c r="H7" s="133"/>
      <c r="I7" s="133"/>
      <c r="J7" s="133"/>
      <c r="K7" s="133"/>
      <c r="L7" s="150"/>
      <c r="M7" s="195" t="s">
        <v>38</v>
      </c>
      <c r="N7" s="181" t="s">
        <v>39</v>
      </c>
      <c r="O7" s="195" t="s">
        <v>40</v>
      </c>
      <c r="P7" s="181" t="s">
        <v>41</v>
      </c>
      <c r="Q7" s="195" t="s">
        <v>40</v>
      </c>
      <c r="R7" s="181" t="s">
        <v>41</v>
      </c>
      <c r="S7" s="140"/>
      <c r="T7" s="135"/>
      <c r="U7" s="137"/>
      <c r="V7" s="135"/>
      <c r="W7" s="148"/>
      <c r="X7" s="133"/>
      <c r="Y7" s="133"/>
      <c r="Z7" s="133"/>
      <c r="AA7" s="133"/>
      <c r="AB7" s="193" t="s">
        <v>42</v>
      </c>
      <c r="AC7" s="132" t="s">
        <v>43</v>
      </c>
      <c r="AD7" s="181" t="s">
        <v>44</v>
      </c>
      <c r="AE7" s="184" t="s">
        <v>45</v>
      </c>
      <c r="AF7" s="186" t="s">
        <v>46</v>
      </c>
      <c r="AG7" s="186" t="s">
        <v>47</v>
      </c>
      <c r="AH7" s="186" t="s">
        <v>48</v>
      </c>
      <c r="AI7" s="183"/>
      <c r="AJ7" s="177"/>
      <c r="AK7" s="135"/>
    </row>
    <row r="8" spans="1:144" ht="51" customHeight="1">
      <c r="B8" s="196"/>
      <c r="C8" s="198"/>
      <c r="D8" s="146"/>
      <c r="E8" s="135"/>
      <c r="F8" s="135"/>
      <c r="G8" s="148"/>
      <c r="H8" s="133"/>
      <c r="I8" s="133"/>
      <c r="J8" s="133"/>
      <c r="K8" s="133"/>
      <c r="L8" s="150"/>
      <c r="M8" s="148"/>
      <c r="N8" s="150"/>
      <c r="O8" s="148"/>
      <c r="P8" s="150"/>
      <c r="Q8" s="148"/>
      <c r="R8" s="150"/>
      <c r="S8" s="141"/>
      <c r="T8" s="135"/>
      <c r="U8" s="137"/>
      <c r="V8" s="135"/>
      <c r="W8" s="148"/>
      <c r="X8" s="133"/>
      <c r="Y8" s="133"/>
      <c r="Z8" s="133"/>
      <c r="AA8" s="133"/>
      <c r="AB8" s="194"/>
      <c r="AC8" s="133"/>
      <c r="AD8" s="150"/>
      <c r="AE8" s="185"/>
      <c r="AF8" s="187"/>
      <c r="AG8" s="187"/>
      <c r="AH8" s="187"/>
      <c r="AI8" s="183"/>
      <c r="AJ8" s="177"/>
      <c r="AK8" s="135"/>
      <c r="AO8" s="2">
        <f>(2+5+11+1+10+9+5)/7</f>
        <v>6.1428571428571432</v>
      </c>
    </row>
    <row r="9" spans="1:144" s="11" customFormat="1" ht="56.25" customHeight="1">
      <c r="A9" s="14"/>
      <c r="B9" s="190" t="s">
        <v>98</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2"/>
      <c r="AL9" s="15"/>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row>
    <row r="10" spans="1:144" s="11" customFormat="1" ht="78.75" customHeight="1">
      <c r="A10" s="4">
        <v>1</v>
      </c>
      <c r="B10" s="4" t="s">
        <v>142</v>
      </c>
      <c r="C10" s="4" t="s">
        <v>145</v>
      </c>
      <c r="D10" s="91" t="s">
        <v>115</v>
      </c>
      <c r="E10" s="91" t="s">
        <v>148</v>
      </c>
      <c r="F10" s="92" t="s">
        <v>150</v>
      </c>
      <c r="G10" s="4"/>
      <c r="H10" s="4"/>
      <c r="I10" s="4"/>
      <c r="J10" s="4">
        <v>1</v>
      </c>
      <c r="K10" s="4"/>
      <c r="L10" s="4"/>
      <c r="M10" s="4"/>
      <c r="N10" s="4"/>
      <c r="O10" s="4"/>
      <c r="P10" s="4"/>
      <c r="Q10" s="4"/>
      <c r="R10" s="4"/>
      <c r="S10" s="93" t="s">
        <v>152</v>
      </c>
      <c r="T10" s="4" t="s">
        <v>141</v>
      </c>
      <c r="U10" s="3" t="s">
        <v>162</v>
      </c>
      <c r="V10" s="3" t="s">
        <v>155</v>
      </c>
      <c r="W10" s="4">
        <v>1</v>
      </c>
      <c r="X10" s="4"/>
      <c r="Y10" s="4"/>
      <c r="Z10" s="4"/>
      <c r="AA10" s="4"/>
      <c r="AB10" s="4"/>
      <c r="AC10" s="4"/>
      <c r="AD10" s="4"/>
      <c r="AE10" s="4">
        <v>1</v>
      </c>
      <c r="AF10" s="4"/>
      <c r="AG10" s="4"/>
      <c r="AH10" s="4">
        <v>1</v>
      </c>
      <c r="AI10" s="4" t="s">
        <v>156</v>
      </c>
      <c r="AJ10" s="4" t="s">
        <v>157</v>
      </c>
      <c r="AK10" s="4">
        <f>(NETWORKDAYS.INTL(C10,AJ10,1,FESTIVOS!$B$4:B856)-1)</f>
        <v>2</v>
      </c>
      <c r="AL10" s="15"/>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row>
    <row r="11" spans="1:144" s="11" customFormat="1" ht="56.25" customHeight="1">
      <c r="A11" s="4">
        <f>[1]ALCANTARILLADO!A10+1</f>
        <v>2</v>
      </c>
      <c r="B11" s="4" t="s">
        <v>99</v>
      </c>
      <c r="C11" s="4" t="s">
        <v>104</v>
      </c>
      <c r="D11" s="91" t="s">
        <v>115</v>
      </c>
      <c r="E11" s="91" t="s">
        <v>109</v>
      </c>
      <c r="F11" s="3" t="s">
        <v>116</v>
      </c>
      <c r="G11" s="4"/>
      <c r="H11" s="4"/>
      <c r="I11" s="4"/>
      <c r="J11" s="4">
        <v>1</v>
      </c>
      <c r="K11" s="4"/>
      <c r="L11" s="4"/>
      <c r="M11" s="4"/>
      <c r="N11" s="4"/>
      <c r="O11" s="4"/>
      <c r="P11" s="4"/>
      <c r="Q11" s="4"/>
      <c r="R11" s="4"/>
      <c r="S11" s="90" t="s">
        <v>122</v>
      </c>
      <c r="T11" s="4" t="s">
        <v>141</v>
      </c>
      <c r="U11" s="10" t="s">
        <v>127</v>
      </c>
      <c r="V11" s="3" t="s">
        <v>49</v>
      </c>
      <c r="W11" s="4">
        <v>1</v>
      </c>
      <c r="X11" s="4"/>
      <c r="Y11" s="4"/>
      <c r="Z11" s="4"/>
      <c r="AA11" s="4"/>
      <c r="AB11" s="4"/>
      <c r="AC11" s="4"/>
      <c r="AD11" s="4"/>
      <c r="AE11" s="4">
        <v>1</v>
      </c>
      <c r="AF11" s="4"/>
      <c r="AG11" s="4">
        <v>1</v>
      </c>
      <c r="AH11" s="4"/>
      <c r="AI11" s="4" t="s">
        <v>129</v>
      </c>
      <c r="AJ11" s="4" t="s">
        <v>134</v>
      </c>
      <c r="AK11" s="4">
        <f>(NETWORKDAYS.INTL(C11,AJ11,1,FESTIVOS!$B$4:B848)-1)</f>
        <v>9</v>
      </c>
      <c r="AL11" s="15"/>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s="11" customFormat="1" ht="56.25" customHeight="1">
      <c r="A12" s="4">
        <f>[1]ALCANTARILLADO!A11+1</f>
        <v>3</v>
      </c>
      <c r="B12" s="4" t="s">
        <v>100</v>
      </c>
      <c r="C12" s="4" t="s">
        <v>105</v>
      </c>
      <c r="D12" s="91" t="s">
        <v>115</v>
      </c>
      <c r="E12" s="91" t="s">
        <v>110</v>
      </c>
      <c r="F12" s="3" t="s">
        <v>117</v>
      </c>
      <c r="G12" s="4"/>
      <c r="H12" s="4"/>
      <c r="I12" s="4"/>
      <c r="J12" s="4">
        <v>1</v>
      </c>
      <c r="K12" s="4"/>
      <c r="L12" s="4"/>
      <c r="M12" s="4"/>
      <c r="N12" s="4"/>
      <c r="O12" s="4"/>
      <c r="P12" s="4"/>
      <c r="Q12" s="4"/>
      <c r="R12" s="4"/>
      <c r="S12" s="90" t="s">
        <v>123</v>
      </c>
      <c r="T12" s="4" t="s">
        <v>141</v>
      </c>
      <c r="U12" s="10" t="s">
        <v>140</v>
      </c>
      <c r="V12" s="3" t="s">
        <v>49</v>
      </c>
      <c r="W12" s="4">
        <v>1</v>
      </c>
      <c r="X12" s="4"/>
      <c r="Y12" s="4"/>
      <c r="Z12" s="4"/>
      <c r="AA12" s="4"/>
      <c r="AB12" s="4"/>
      <c r="AC12" s="4"/>
      <c r="AD12" s="4"/>
      <c r="AE12" s="4">
        <v>1</v>
      </c>
      <c r="AF12" s="4"/>
      <c r="AG12" s="4">
        <v>1</v>
      </c>
      <c r="AH12" s="4"/>
      <c r="AI12" s="4" t="s">
        <v>130</v>
      </c>
      <c r="AJ12" s="4" t="s">
        <v>135</v>
      </c>
      <c r="AK12" s="4">
        <f>(NETWORKDAYS.INTL(C12,AJ12,1,FESTIVOS!$B$4:B849)-1)</f>
        <v>7</v>
      </c>
      <c r="AL12" s="15"/>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row>
    <row r="13" spans="1:144" s="11" customFormat="1" ht="56.25" customHeight="1">
      <c r="A13" s="4">
        <f>[1]ALCANTARILLADO!A12+1</f>
        <v>4</v>
      </c>
      <c r="B13" s="4" t="s">
        <v>101</v>
      </c>
      <c r="C13" s="4" t="s">
        <v>106</v>
      </c>
      <c r="D13" s="91" t="s">
        <v>115</v>
      </c>
      <c r="E13" s="91" t="s">
        <v>111</v>
      </c>
      <c r="F13" s="3" t="s">
        <v>118</v>
      </c>
      <c r="G13" s="4"/>
      <c r="H13" s="4"/>
      <c r="I13" s="4"/>
      <c r="J13" s="4">
        <v>1</v>
      </c>
      <c r="K13" s="4"/>
      <c r="L13" s="4"/>
      <c r="M13" s="4"/>
      <c r="N13" s="4"/>
      <c r="O13" s="4"/>
      <c r="P13" s="4"/>
      <c r="Q13" s="4"/>
      <c r="R13" s="4"/>
      <c r="S13" s="90" t="s">
        <v>124</v>
      </c>
      <c r="T13" s="4" t="s">
        <v>141</v>
      </c>
      <c r="U13" s="10" t="s">
        <v>128</v>
      </c>
      <c r="V13" s="3" t="s">
        <v>49</v>
      </c>
      <c r="W13" s="4">
        <v>1</v>
      </c>
      <c r="X13" s="4"/>
      <c r="Y13" s="4"/>
      <c r="Z13" s="4"/>
      <c r="AA13" s="4"/>
      <c r="AB13" s="4"/>
      <c r="AC13" s="4"/>
      <c r="AD13" s="4"/>
      <c r="AE13" s="4">
        <v>1</v>
      </c>
      <c r="AF13" s="4"/>
      <c r="AG13" s="4">
        <v>1</v>
      </c>
      <c r="AH13" s="4"/>
      <c r="AI13" s="4" t="s">
        <v>131</v>
      </c>
      <c r="AJ13" s="4" t="s">
        <v>136</v>
      </c>
      <c r="AK13" s="4">
        <f>(NETWORKDAYS.INTL(C13,AJ13,1,FESTIVOS!$B$4:B850)-1)</f>
        <v>8</v>
      </c>
      <c r="AL13" s="15"/>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s="11" customFormat="1" ht="56.25" customHeight="1">
      <c r="A14" s="4">
        <f>[1]ALCANTARILLADO!A13+1</f>
        <v>5</v>
      </c>
      <c r="B14" s="4" t="s">
        <v>102</v>
      </c>
      <c r="C14" s="4" t="s">
        <v>107</v>
      </c>
      <c r="D14" s="91" t="s">
        <v>115</v>
      </c>
      <c r="E14" s="91" t="s">
        <v>112</v>
      </c>
      <c r="F14" s="3" t="s">
        <v>119</v>
      </c>
      <c r="G14" s="4"/>
      <c r="H14" s="4">
        <v>1</v>
      </c>
      <c r="I14" s="4"/>
      <c r="J14" s="4"/>
      <c r="K14" s="4"/>
      <c r="L14" s="4"/>
      <c r="M14" s="4"/>
      <c r="N14" s="4"/>
      <c r="O14" s="4"/>
      <c r="P14" s="4"/>
      <c r="Q14" s="4"/>
      <c r="R14" s="4"/>
      <c r="S14" s="90" t="s">
        <v>125</v>
      </c>
      <c r="T14" s="4" t="s">
        <v>141</v>
      </c>
      <c r="U14" s="10" t="s">
        <v>139</v>
      </c>
      <c r="V14" s="3" t="s">
        <v>49</v>
      </c>
      <c r="W14" s="4">
        <v>1</v>
      </c>
      <c r="X14" s="4"/>
      <c r="Y14" s="4"/>
      <c r="Z14" s="4"/>
      <c r="AA14" s="4"/>
      <c r="AB14" s="4"/>
      <c r="AC14" s="4"/>
      <c r="AD14" s="4"/>
      <c r="AE14" s="4">
        <v>1</v>
      </c>
      <c r="AF14" s="4"/>
      <c r="AG14" s="4">
        <v>1</v>
      </c>
      <c r="AH14" s="4"/>
      <c r="AI14" s="4" t="s">
        <v>132</v>
      </c>
      <c r="AJ14" s="4" t="s">
        <v>137</v>
      </c>
      <c r="AK14" s="4">
        <f>(NETWORKDAYS.INTL(C14,AJ14,1,FESTIVOS!$B$4:B851)-1)</f>
        <v>4</v>
      </c>
      <c r="AL14" s="15"/>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11" customFormat="1" ht="75" customHeight="1">
      <c r="A15" s="4">
        <f>[1]ALCANTARILLADO!A14+1</f>
        <v>6</v>
      </c>
      <c r="B15" s="4" t="s">
        <v>143</v>
      </c>
      <c r="C15" s="4" t="s">
        <v>146</v>
      </c>
      <c r="D15" s="91" t="s">
        <v>115</v>
      </c>
      <c r="E15" s="91" t="s">
        <v>114</v>
      </c>
      <c r="F15" s="92" t="s">
        <v>121</v>
      </c>
      <c r="G15" s="4"/>
      <c r="H15" s="4">
        <v>1</v>
      </c>
      <c r="I15" s="4"/>
      <c r="J15" s="4"/>
      <c r="K15" s="4"/>
      <c r="L15" s="4"/>
      <c r="M15" s="4"/>
      <c r="N15" s="4"/>
      <c r="O15" s="4"/>
      <c r="P15" s="4"/>
      <c r="Q15" s="4"/>
      <c r="R15" s="4"/>
      <c r="S15" s="93" t="s">
        <v>153</v>
      </c>
      <c r="T15" s="4" t="s">
        <v>141</v>
      </c>
      <c r="U15" s="3" t="s">
        <v>163</v>
      </c>
      <c r="V15" s="3" t="s">
        <v>155</v>
      </c>
      <c r="W15" s="4">
        <v>1</v>
      </c>
      <c r="X15" s="4"/>
      <c r="Y15" s="4"/>
      <c r="Z15" s="4"/>
      <c r="AA15" s="4"/>
      <c r="AB15" s="4"/>
      <c r="AC15" s="4"/>
      <c r="AD15" s="4"/>
      <c r="AE15" s="4">
        <v>1</v>
      </c>
      <c r="AF15" s="4"/>
      <c r="AG15" s="4">
        <v>1</v>
      </c>
      <c r="AH15" s="4"/>
      <c r="AI15" s="4" t="s">
        <v>158</v>
      </c>
      <c r="AJ15" s="4" t="s">
        <v>159</v>
      </c>
      <c r="AK15" s="4">
        <f>(NETWORKDAYS.INTL(C15,AJ15,1,FESTIVOS!$B$4:B858)-1)</f>
        <v>8</v>
      </c>
      <c r="AL15" s="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s="11" customFormat="1" ht="82.5" customHeight="1">
      <c r="A16" s="4">
        <f>[1]ALCANTARILLADO!A15+1</f>
        <v>7</v>
      </c>
      <c r="B16" s="4" t="s">
        <v>144</v>
      </c>
      <c r="C16" s="4" t="s">
        <v>147</v>
      </c>
      <c r="D16" s="91" t="s">
        <v>115</v>
      </c>
      <c r="E16" s="91" t="s">
        <v>149</v>
      </c>
      <c r="F16" s="92" t="s">
        <v>151</v>
      </c>
      <c r="G16" s="4"/>
      <c r="H16" s="4">
        <v>1</v>
      </c>
      <c r="I16" s="4"/>
      <c r="J16" s="4"/>
      <c r="K16" s="4"/>
      <c r="L16" s="4"/>
      <c r="M16" s="4"/>
      <c r="N16" s="4"/>
      <c r="O16" s="4"/>
      <c r="P16" s="4"/>
      <c r="Q16" s="4"/>
      <c r="R16" s="4"/>
      <c r="S16" s="93" t="s">
        <v>154</v>
      </c>
      <c r="T16" s="4" t="s">
        <v>141</v>
      </c>
      <c r="U16" s="3" t="s">
        <v>164</v>
      </c>
      <c r="V16" s="3" t="s">
        <v>155</v>
      </c>
      <c r="W16" s="4">
        <v>1</v>
      </c>
      <c r="X16" s="4"/>
      <c r="Y16" s="4"/>
      <c r="Z16" s="4"/>
      <c r="AA16" s="4"/>
      <c r="AB16" s="4"/>
      <c r="AC16" s="4"/>
      <c r="AD16" s="4"/>
      <c r="AE16" s="4">
        <v>1</v>
      </c>
      <c r="AF16" s="4"/>
      <c r="AG16" s="4">
        <v>1</v>
      </c>
      <c r="AH16" s="4"/>
      <c r="AI16" s="4" t="s">
        <v>160</v>
      </c>
      <c r="AJ16" s="4" t="s">
        <v>161</v>
      </c>
      <c r="AK16" s="4">
        <f>(NETWORKDAYS.INTL(C16,AJ16,1,FESTIVOS!$B$4:B859)-1)</f>
        <v>7</v>
      </c>
      <c r="AL16" s="15"/>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s="11" customFormat="1" ht="56.25" customHeight="1">
      <c r="A17" s="4">
        <f>[1]ALCANTARILLADO!A16+1</f>
        <v>8</v>
      </c>
      <c r="B17" s="4" t="s">
        <v>103</v>
      </c>
      <c r="C17" s="4" t="s">
        <v>108</v>
      </c>
      <c r="D17" s="91" t="s">
        <v>115</v>
      </c>
      <c r="E17" s="91" t="s">
        <v>113</v>
      </c>
      <c r="F17" s="3" t="s">
        <v>120</v>
      </c>
      <c r="G17" s="4"/>
      <c r="H17" s="4">
        <v>1</v>
      </c>
      <c r="I17" s="4"/>
      <c r="J17" s="4"/>
      <c r="K17" s="4"/>
      <c r="L17" s="4"/>
      <c r="M17" s="4"/>
      <c r="N17" s="4"/>
      <c r="O17" s="4"/>
      <c r="P17" s="4"/>
      <c r="Q17" s="4"/>
      <c r="R17" s="4"/>
      <c r="S17" s="90" t="s">
        <v>126</v>
      </c>
      <c r="T17" s="4" t="s">
        <v>141</v>
      </c>
      <c r="U17" s="10" t="s">
        <v>139</v>
      </c>
      <c r="V17" s="3" t="s">
        <v>49</v>
      </c>
      <c r="W17" s="4">
        <v>1</v>
      </c>
      <c r="X17" s="4"/>
      <c r="Y17" s="4"/>
      <c r="Z17" s="4"/>
      <c r="AA17" s="4"/>
      <c r="AB17" s="4"/>
      <c r="AC17" s="4"/>
      <c r="AD17" s="4"/>
      <c r="AE17" s="4">
        <v>1</v>
      </c>
      <c r="AF17" s="4"/>
      <c r="AG17" s="4">
        <v>1</v>
      </c>
      <c r="AH17" s="4"/>
      <c r="AI17" s="4" t="s">
        <v>133</v>
      </c>
      <c r="AJ17" s="4" t="s">
        <v>138</v>
      </c>
      <c r="AK17" s="4">
        <f>(NETWORKDAYS.INTL(C17,AJ17,1,FESTIVOS!$B$4:B852)-1)</f>
        <v>7</v>
      </c>
      <c r="AL17" s="15"/>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s="11" customFormat="1" ht="56.25" customHeight="1">
      <c r="A18" s="4">
        <v>9</v>
      </c>
      <c r="B18" s="202">
        <v>20231400068672</v>
      </c>
      <c r="C18" s="9">
        <v>45105</v>
      </c>
      <c r="D18" s="4" t="s">
        <v>169</v>
      </c>
      <c r="E18" s="4" t="s">
        <v>169</v>
      </c>
      <c r="F18" s="3" t="s">
        <v>170</v>
      </c>
      <c r="G18" s="4"/>
      <c r="H18" s="4"/>
      <c r="I18" s="4"/>
      <c r="J18" s="4">
        <v>1</v>
      </c>
      <c r="K18" s="4"/>
      <c r="L18" s="4"/>
      <c r="M18" s="4"/>
      <c r="N18" s="4"/>
      <c r="O18" s="4"/>
      <c r="P18" s="4"/>
      <c r="Q18" s="4"/>
      <c r="R18" s="4"/>
      <c r="S18" s="205" t="s">
        <v>175</v>
      </c>
      <c r="T18" s="205" t="s">
        <v>175</v>
      </c>
      <c r="U18" s="206"/>
      <c r="V18" s="3" t="s">
        <v>178</v>
      </c>
      <c r="W18" s="4">
        <v>1</v>
      </c>
      <c r="X18" s="4"/>
      <c r="Y18" s="4"/>
      <c r="Z18" s="4"/>
      <c r="AA18" s="4"/>
      <c r="AB18" s="4">
        <v>1</v>
      </c>
      <c r="AC18" s="4"/>
      <c r="AD18" s="4"/>
      <c r="AE18" s="4"/>
      <c r="AF18" s="4">
        <v>1</v>
      </c>
      <c r="AG18" s="4"/>
      <c r="AH18" s="207"/>
      <c r="AI18" s="203"/>
      <c r="AJ18" s="204"/>
      <c r="AK18" s="4"/>
      <c r="AL18" s="15"/>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row>
    <row r="19" spans="1:144" s="11" customFormat="1" ht="56.25" customHeight="1">
      <c r="A19" s="4">
        <v>10</v>
      </c>
      <c r="B19" s="203" t="s">
        <v>168</v>
      </c>
      <c r="C19" s="9">
        <v>45106</v>
      </c>
      <c r="D19" s="4" t="s">
        <v>171</v>
      </c>
      <c r="E19" s="4" t="s">
        <v>171</v>
      </c>
      <c r="F19" s="4" t="s">
        <v>172</v>
      </c>
      <c r="G19" s="4"/>
      <c r="H19" s="4"/>
      <c r="I19" s="4"/>
      <c r="J19" s="4">
        <v>1</v>
      </c>
      <c r="K19" s="4"/>
      <c r="L19" s="4"/>
      <c r="M19" s="4"/>
      <c r="N19" s="4"/>
      <c r="O19" s="4"/>
      <c r="P19" s="4"/>
      <c r="Q19" s="4"/>
      <c r="R19" s="4"/>
      <c r="S19" s="205" t="s">
        <v>176</v>
      </c>
      <c r="T19" s="205" t="s">
        <v>176</v>
      </c>
      <c r="U19" s="206" t="s">
        <v>179</v>
      </c>
      <c r="V19" s="3" t="s">
        <v>178</v>
      </c>
      <c r="W19" s="4">
        <v>1</v>
      </c>
      <c r="X19" s="4"/>
      <c r="Y19" s="4"/>
      <c r="Z19" s="4"/>
      <c r="AA19" s="4"/>
      <c r="AB19" s="4">
        <v>1</v>
      </c>
      <c r="AC19" s="4"/>
      <c r="AD19" s="4"/>
      <c r="AE19" s="4">
        <v>1</v>
      </c>
      <c r="AF19" s="4"/>
      <c r="AG19" s="4">
        <v>1</v>
      </c>
      <c r="AH19" s="207"/>
      <c r="AI19" s="208" t="s">
        <v>180</v>
      </c>
      <c r="AJ19" s="204">
        <v>45112</v>
      </c>
      <c r="AK19" s="4">
        <v>4</v>
      </c>
      <c r="AL19" s="15"/>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row>
    <row r="20" spans="1:144" s="11" customFormat="1" ht="56.25" customHeight="1">
      <c r="A20" s="4">
        <v>11</v>
      </c>
      <c r="B20" s="203">
        <v>20231400070322</v>
      </c>
      <c r="C20" s="204">
        <v>45107</v>
      </c>
      <c r="D20" s="4" t="s">
        <v>173</v>
      </c>
      <c r="E20" s="18" t="s">
        <v>174</v>
      </c>
      <c r="F20" s="3" t="s">
        <v>173</v>
      </c>
      <c r="G20" s="4"/>
      <c r="H20" s="4"/>
      <c r="I20" s="4"/>
      <c r="J20" s="4">
        <v>1</v>
      </c>
      <c r="K20" s="4"/>
      <c r="L20" s="4"/>
      <c r="M20" s="4"/>
      <c r="N20" s="4"/>
      <c r="O20" s="4"/>
      <c r="P20" s="4"/>
      <c r="Q20" s="4"/>
      <c r="R20" s="4"/>
      <c r="S20" s="205" t="s">
        <v>177</v>
      </c>
      <c r="T20" s="205" t="s">
        <v>177</v>
      </c>
      <c r="U20" s="206"/>
      <c r="V20" s="3" t="s">
        <v>178</v>
      </c>
      <c r="W20" s="4">
        <v>1</v>
      </c>
      <c r="X20" s="4"/>
      <c r="Y20" s="4"/>
      <c r="Z20" s="4"/>
      <c r="AA20" s="4"/>
      <c r="AB20" s="4"/>
      <c r="AC20" s="4"/>
      <c r="AD20" s="4">
        <v>1</v>
      </c>
      <c r="AE20" s="4"/>
      <c r="AF20" s="4">
        <v>1</v>
      </c>
      <c r="AG20" s="4"/>
      <c r="AH20" s="207"/>
      <c r="AI20" s="203"/>
      <c r="AJ20" s="204"/>
      <c r="AK20" s="4"/>
      <c r="AL20" s="15"/>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row>
    <row r="21" spans="1:144" s="11" customFormat="1" ht="56.25" customHeight="1">
      <c r="A21" s="4">
        <v>12</v>
      </c>
      <c r="B21" s="4" t="s">
        <v>181</v>
      </c>
      <c r="C21" s="9">
        <v>45075</v>
      </c>
      <c r="D21" s="209" t="s">
        <v>182</v>
      </c>
      <c r="E21" s="209" t="s">
        <v>182</v>
      </c>
      <c r="F21" s="3" t="s">
        <v>183</v>
      </c>
      <c r="G21" s="4"/>
      <c r="H21" s="4">
        <v>1</v>
      </c>
      <c r="I21" s="4"/>
      <c r="J21" s="4"/>
      <c r="K21" s="4"/>
      <c r="L21" s="4"/>
      <c r="M21" s="4"/>
      <c r="N21" s="4">
        <v>1</v>
      </c>
      <c r="O21" s="4"/>
      <c r="P21" s="4"/>
      <c r="Q21" s="4"/>
      <c r="R21" s="4"/>
      <c r="S21" s="3" t="s">
        <v>184</v>
      </c>
      <c r="T21" s="3" t="s">
        <v>185</v>
      </c>
      <c r="U21" s="3" t="s">
        <v>186</v>
      </c>
      <c r="V21" s="4" t="s">
        <v>187</v>
      </c>
      <c r="W21" s="4">
        <v>1</v>
      </c>
      <c r="X21" s="4"/>
      <c r="Y21" s="4"/>
      <c r="Z21" s="4"/>
      <c r="AA21" s="4"/>
      <c r="AB21" s="4">
        <v>1</v>
      </c>
      <c r="AC21" s="4"/>
      <c r="AD21" s="4"/>
      <c r="AE21" s="4">
        <v>1</v>
      </c>
      <c r="AF21" s="4"/>
      <c r="AG21" s="4">
        <v>1</v>
      </c>
      <c r="AH21" s="4"/>
      <c r="AI21" s="4" t="s">
        <v>188</v>
      </c>
      <c r="AJ21" s="9">
        <v>45097</v>
      </c>
      <c r="AK21" s="4">
        <v>15</v>
      </c>
      <c r="AL21" s="15"/>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row>
    <row r="22" spans="1:144" s="11" customFormat="1" ht="56.25" customHeight="1">
      <c r="A22" s="4">
        <v>13</v>
      </c>
      <c r="B22" s="4" t="s">
        <v>189</v>
      </c>
      <c r="C22" s="9">
        <v>45076</v>
      </c>
      <c r="D22" s="91" t="s">
        <v>182</v>
      </c>
      <c r="E22" s="91" t="s">
        <v>182</v>
      </c>
      <c r="F22" s="3" t="s">
        <v>190</v>
      </c>
      <c r="G22" s="4"/>
      <c r="H22" s="4">
        <v>1</v>
      </c>
      <c r="I22" s="4"/>
      <c r="J22" s="4"/>
      <c r="K22" s="4"/>
      <c r="L22" s="4"/>
      <c r="M22" s="4"/>
      <c r="N22" s="4"/>
      <c r="O22" s="4"/>
      <c r="P22" s="4">
        <v>1</v>
      </c>
      <c r="Q22" s="4"/>
      <c r="R22" s="4"/>
      <c r="S22" s="90" t="s">
        <v>191</v>
      </c>
      <c r="T22" s="3" t="s">
        <v>192</v>
      </c>
      <c r="U22" s="10" t="s">
        <v>193</v>
      </c>
      <c r="V22" s="3" t="s">
        <v>194</v>
      </c>
      <c r="W22" s="4">
        <v>1</v>
      </c>
      <c r="X22" s="4"/>
      <c r="Y22" s="4"/>
      <c r="Z22" s="4"/>
      <c r="AA22" s="4"/>
      <c r="AB22" s="4">
        <v>1</v>
      </c>
      <c r="AC22" s="4"/>
      <c r="AD22" s="4"/>
      <c r="AE22" s="4">
        <v>1</v>
      </c>
      <c r="AF22" s="4"/>
      <c r="AG22" s="4">
        <v>1</v>
      </c>
      <c r="AH22" s="4"/>
      <c r="AI22" s="4" t="s">
        <v>195</v>
      </c>
      <c r="AJ22" s="9">
        <v>45084</v>
      </c>
      <c r="AK22" s="4">
        <v>6</v>
      </c>
      <c r="AL22" s="15"/>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row>
    <row r="23" spans="1:144" s="11" customFormat="1" ht="62.25" customHeight="1">
      <c r="B23" s="24"/>
      <c r="C23" s="24"/>
      <c r="D23" s="24"/>
      <c r="E23" s="24"/>
      <c r="F23" s="24"/>
      <c r="G23" s="25">
        <f>SUM(G10:G22)</f>
        <v>0</v>
      </c>
      <c r="H23" s="25">
        <f>SUM(H10:H22)</f>
        <v>6</v>
      </c>
      <c r="I23" s="25">
        <f>SUM(I10:I22)</f>
        <v>0</v>
      </c>
      <c r="J23" s="25">
        <f>SUM(J10:J22)</f>
        <v>7</v>
      </c>
      <c r="K23" s="25">
        <f>SUM(K10:K22)</f>
        <v>0</v>
      </c>
      <c r="L23" s="25">
        <f>SUM(L10:L22)</f>
        <v>0</v>
      </c>
      <c r="M23" s="25">
        <f>SUM(M10:M17)</f>
        <v>0</v>
      </c>
      <c r="N23" s="25">
        <v>1</v>
      </c>
      <c r="O23" s="25">
        <f>SUM(O10:O17)</f>
        <v>0</v>
      </c>
      <c r="P23" s="25">
        <v>1</v>
      </c>
      <c r="Q23" s="25">
        <f>SUM(Q10:Q17)</f>
        <v>0</v>
      </c>
      <c r="R23" s="25">
        <f>SUM(R10:R17)</f>
        <v>0</v>
      </c>
      <c r="S23" s="24"/>
      <c r="T23" s="24"/>
      <c r="U23" s="24"/>
      <c r="V23" s="24"/>
      <c r="W23" s="25">
        <f>SUM(W10:W22)</f>
        <v>13</v>
      </c>
      <c r="X23" s="25">
        <f>SUM(X10:X17)</f>
        <v>0</v>
      </c>
      <c r="Y23" s="25">
        <f>SUM(Y10:Y17)</f>
        <v>0</v>
      </c>
      <c r="Z23" s="25">
        <f>SUM(Z10:Z17)</f>
        <v>0</v>
      </c>
      <c r="AA23" s="25">
        <f>SUM(AA10:AA17)</f>
        <v>0</v>
      </c>
      <c r="AB23" s="25">
        <f>SUM(AB10:AB22)</f>
        <v>4</v>
      </c>
      <c r="AC23" s="25">
        <f>SUM(AC10:AC17)</f>
        <v>0</v>
      </c>
      <c r="AD23" s="25">
        <f>SUM(AD10:AD22)</f>
        <v>1</v>
      </c>
      <c r="AE23" s="25">
        <f>SUM(AE10:AE22)</f>
        <v>11</v>
      </c>
      <c r="AF23" s="25">
        <f>SUM(AF10:AF22)</f>
        <v>2</v>
      </c>
      <c r="AG23" s="25">
        <f>SUM(AG10:AG22)</f>
        <v>10</v>
      </c>
      <c r="AH23" s="25">
        <f>SUM(AH10:AH22)</f>
        <v>1</v>
      </c>
      <c r="AI23" s="24"/>
      <c r="AJ23" s="24"/>
      <c r="AK23" s="26">
        <f>AVERAGE(AK10:AK17)</f>
        <v>6.5</v>
      </c>
      <c r="AL23" s="15"/>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4" s="11" customFormat="1" ht="36" customHeight="1">
      <c r="A24" s="20"/>
      <c r="B24" s="19"/>
      <c r="C24" s="88" t="s">
        <v>95</v>
      </c>
      <c r="D24" s="89">
        <v>13</v>
      </c>
      <c r="E24" s="5"/>
      <c r="F24" s="5"/>
      <c r="G24" s="5"/>
      <c r="H24" s="5"/>
      <c r="I24" s="5"/>
      <c r="J24" s="5"/>
      <c r="K24" s="5"/>
      <c r="L24" s="5"/>
      <c r="M24" s="5"/>
      <c r="N24" s="5"/>
      <c r="O24" s="5"/>
      <c r="P24" s="5"/>
      <c r="Q24" s="5"/>
      <c r="R24" s="5"/>
      <c r="S24" s="21"/>
      <c r="T24" s="5"/>
      <c r="U24" s="22"/>
      <c r="V24" s="22"/>
      <c r="W24" s="5"/>
      <c r="X24" s="5"/>
      <c r="Y24" s="5"/>
      <c r="Z24" s="5"/>
      <c r="AA24" s="5"/>
      <c r="AB24" s="5"/>
      <c r="AC24" s="5"/>
      <c r="AD24" s="5"/>
      <c r="AE24" s="5"/>
      <c r="AF24" s="5"/>
      <c r="AG24" s="5"/>
      <c r="AH24" s="5"/>
      <c r="AI24" s="19"/>
      <c r="AJ24" s="23"/>
      <c r="AK24" s="5">
        <f>SUM(AK10:AK23)</f>
        <v>83.5</v>
      </c>
      <c r="AL24" s="13"/>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row>
    <row r="25" spans="1:144" s="11" customFormat="1" ht="26.25" customHeight="1">
      <c r="A25" s="20"/>
      <c r="B25" s="19"/>
      <c r="C25" s="88" t="s">
        <v>96</v>
      </c>
      <c r="D25" s="94">
        <f>AG23</f>
        <v>10</v>
      </c>
      <c r="E25" s="5"/>
      <c r="F25" s="5"/>
      <c r="G25" s="5"/>
      <c r="H25" s="5"/>
      <c r="I25" s="5"/>
      <c r="J25" s="5"/>
      <c r="K25" s="5"/>
      <c r="L25" s="5"/>
      <c r="M25" s="5"/>
      <c r="N25" s="5"/>
      <c r="O25" s="5"/>
      <c r="P25" s="5"/>
      <c r="Q25" s="5"/>
      <c r="R25" s="5"/>
      <c r="S25" s="21"/>
      <c r="T25" s="5"/>
      <c r="U25" s="22"/>
      <c r="V25" s="22"/>
      <c r="W25" s="5"/>
      <c r="X25" s="5"/>
      <c r="Y25" s="5"/>
      <c r="Z25" s="5"/>
      <c r="AA25" s="5"/>
      <c r="AB25" s="5"/>
      <c r="AC25" s="5"/>
      <c r="AD25" s="5"/>
      <c r="AE25" s="5"/>
      <c r="AF25" s="5"/>
      <c r="AG25" s="5"/>
      <c r="AH25" s="5"/>
      <c r="AI25" s="19"/>
      <c r="AJ25" s="23"/>
      <c r="AK25" s="5"/>
      <c r="AL25" s="13"/>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row>
    <row r="26" spans="1:144" s="11" customFormat="1" ht="36" customHeight="1">
      <c r="A26" s="20"/>
      <c r="B26" s="19"/>
      <c r="C26" s="88" t="s">
        <v>97</v>
      </c>
      <c r="D26" s="94">
        <f>AH23</f>
        <v>1</v>
      </c>
      <c r="E26" s="5"/>
      <c r="F26" s="5"/>
      <c r="G26" s="5"/>
      <c r="H26" s="5"/>
      <c r="I26" s="5"/>
      <c r="J26" s="5"/>
      <c r="K26" s="5"/>
      <c r="L26" s="5"/>
      <c r="M26" s="5"/>
      <c r="N26" s="5"/>
      <c r="O26" s="5"/>
      <c r="P26" s="5"/>
      <c r="Q26" s="5"/>
      <c r="R26" s="5"/>
      <c r="S26" s="21"/>
      <c r="T26" s="5"/>
      <c r="U26" s="22"/>
      <c r="V26" s="22"/>
      <c r="W26" s="5"/>
      <c r="X26" s="5"/>
      <c r="Y26" s="5"/>
      <c r="Z26" s="5"/>
      <c r="AA26" s="5"/>
      <c r="AB26" s="5"/>
      <c r="AC26" s="5"/>
      <c r="AD26" s="5"/>
      <c r="AE26" s="5"/>
      <c r="AF26" s="5"/>
      <c r="AG26" s="5"/>
      <c r="AH26" s="5"/>
      <c r="AI26" s="19"/>
      <c r="AJ26" s="23"/>
      <c r="AK26" s="5"/>
      <c r="AL26" s="13"/>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row>
    <row r="27" spans="1:144" s="11" customFormat="1" ht="36" customHeight="1">
      <c r="A27" s="20"/>
      <c r="B27" s="19"/>
      <c r="C27" s="88" t="s">
        <v>198</v>
      </c>
      <c r="D27" s="94">
        <v>2</v>
      </c>
      <c r="E27" s="5"/>
      <c r="F27" s="5"/>
      <c r="G27" s="5"/>
      <c r="H27" s="5"/>
      <c r="I27" s="5"/>
      <c r="J27" s="5"/>
      <c r="K27" s="5"/>
      <c r="L27" s="5"/>
      <c r="M27" s="5"/>
      <c r="N27" s="5"/>
      <c r="O27" s="5"/>
      <c r="P27" s="5"/>
      <c r="Q27" s="5"/>
      <c r="R27" s="5"/>
      <c r="S27" s="21"/>
      <c r="T27" s="5"/>
      <c r="U27" s="22"/>
      <c r="V27" s="22"/>
      <c r="W27" s="5"/>
      <c r="X27" s="5"/>
      <c r="Y27" s="5"/>
      <c r="Z27" s="5"/>
      <c r="AA27" s="5"/>
      <c r="AB27" s="5"/>
      <c r="AC27" s="5"/>
      <c r="AD27" s="5"/>
      <c r="AE27" s="5"/>
      <c r="AF27" s="5"/>
      <c r="AG27" s="5"/>
      <c r="AH27" s="5"/>
      <c r="AI27" s="19"/>
      <c r="AJ27" s="23"/>
      <c r="AK27" s="5"/>
      <c r="AL27" s="13"/>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row>
    <row r="28" spans="1:144" s="11" customFormat="1" ht="36" customHeight="1">
      <c r="A28" s="20"/>
      <c r="B28" s="19"/>
      <c r="C28" s="88" t="s">
        <v>197</v>
      </c>
      <c r="D28" s="94">
        <v>11</v>
      </c>
      <c r="E28" s="5"/>
      <c r="F28" s="5"/>
      <c r="G28" s="5"/>
      <c r="H28" s="5"/>
      <c r="I28" s="5"/>
      <c r="J28" s="5"/>
      <c r="K28" s="5"/>
      <c r="L28" s="5"/>
      <c r="M28" s="5"/>
      <c r="N28" s="5"/>
      <c r="O28" s="5"/>
      <c r="P28" s="5"/>
      <c r="Q28" s="5"/>
      <c r="R28" s="5"/>
      <c r="S28" s="21"/>
      <c r="T28" s="5"/>
      <c r="U28" s="22"/>
      <c r="V28" s="22"/>
      <c r="W28" s="5"/>
      <c r="X28" s="5"/>
      <c r="Y28" s="5"/>
      <c r="Z28" s="5"/>
      <c r="AA28" s="5"/>
      <c r="AB28" s="5"/>
      <c r="AC28" s="5"/>
      <c r="AD28" s="5"/>
      <c r="AE28" s="5"/>
      <c r="AF28" s="5"/>
      <c r="AG28" s="5"/>
      <c r="AH28" s="5"/>
      <c r="AI28" s="19"/>
      <c r="AJ28" s="23"/>
      <c r="AK28" s="5"/>
      <c r="AL28" s="13"/>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row>
    <row r="29" spans="1:144">
      <c r="B29" s="19"/>
      <c r="AL29" s="15"/>
    </row>
    <row r="30" spans="1:144">
      <c r="B30" s="19"/>
      <c r="AL30" s="15"/>
    </row>
    <row r="31" spans="1:144">
      <c r="B31" s="19"/>
      <c r="AL31" s="15"/>
    </row>
    <row r="32" spans="1:144">
      <c r="B32" s="19"/>
      <c r="AL32" s="15"/>
    </row>
    <row r="33" spans="38:38">
      <c r="AL33" s="15"/>
    </row>
    <row r="34" spans="38:38">
      <c r="AL34" s="15"/>
    </row>
    <row r="35" spans="38:38">
      <c r="AL35" s="15"/>
    </row>
  </sheetData>
  <mergeCells count="54">
    <mergeCell ref="B9:AK9"/>
    <mergeCell ref="AB7:AB8"/>
    <mergeCell ref="Q6:R6"/>
    <mergeCell ref="M7:M8"/>
    <mergeCell ref="N7:N8"/>
    <mergeCell ref="J6:J8"/>
    <mergeCell ref="O7:O8"/>
    <mergeCell ref="P7:P8"/>
    <mergeCell ref="Q7:Q8"/>
    <mergeCell ref="R7:R8"/>
    <mergeCell ref="H6:H8"/>
    <mergeCell ref="Y6:Y8"/>
    <mergeCell ref="B5:B8"/>
    <mergeCell ref="C5:C8"/>
    <mergeCell ref="D5:F5"/>
    <mergeCell ref="W6:W8"/>
    <mergeCell ref="M5:R5"/>
    <mergeCell ref="AJ5:AJ8"/>
    <mergeCell ref="G5:L5"/>
    <mergeCell ref="AK5:AK8"/>
    <mergeCell ref="W5:AD5"/>
    <mergeCell ref="AE5:AF6"/>
    <mergeCell ref="X6:X8"/>
    <mergeCell ref="AD7:AD8"/>
    <mergeCell ref="AG5:AH6"/>
    <mergeCell ref="AI5:AI8"/>
    <mergeCell ref="AE7:AE8"/>
    <mergeCell ref="AF7:AF8"/>
    <mergeCell ref="AG7:AG8"/>
    <mergeCell ref="AH7:AH8"/>
    <mergeCell ref="AA6:AA8"/>
    <mergeCell ref="AB6:AD6"/>
    <mergeCell ref="B1:C4"/>
    <mergeCell ref="D1:AI2"/>
    <mergeCell ref="AJ1:AK1"/>
    <mergeCell ref="AJ2:AK2"/>
    <mergeCell ref="D3:AI4"/>
    <mergeCell ref="AJ3:AK3"/>
    <mergeCell ref="AJ4:AK4"/>
    <mergeCell ref="AC7:AC8"/>
    <mergeCell ref="T5:T8"/>
    <mergeCell ref="U5:U8"/>
    <mergeCell ref="Z6:Z8"/>
    <mergeCell ref="S5:S8"/>
    <mergeCell ref="V5:V8"/>
    <mergeCell ref="K6:K8"/>
    <mergeCell ref="O6:P6"/>
    <mergeCell ref="M6:N6"/>
    <mergeCell ref="D6:D8"/>
    <mergeCell ref="E6:E8"/>
    <mergeCell ref="F6:F8"/>
    <mergeCell ref="G6:G8"/>
    <mergeCell ref="I6:I8"/>
    <mergeCell ref="L6:L8"/>
  </mergeCells>
  <phoneticPr fontId="13" type="noConversion"/>
  <hyperlinks>
    <hyperlink ref="E20" r:id="rId1" xr:uid="{F8DE28E5-4CDD-457A-A65F-E1C02B5A0302}"/>
  </hyperlinks>
  <printOptions horizontalCentered="1"/>
  <pageMargins left="0.23622047244094491" right="0.23622047244094491" top="0.74803149606299213" bottom="0.74803149606299213" header="0.31496062992125984" footer="0.31496062992125984"/>
  <pageSetup scale="22"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6:I60"/>
  <sheetViews>
    <sheetView zoomScale="85" zoomScaleNormal="85" workbookViewId="0">
      <selection activeCell="G4" sqref="G4"/>
    </sheetView>
  </sheetViews>
  <sheetFormatPr baseColWidth="10" defaultRowHeight="14.5"/>
  <cols>
    <col min="4" max="4" width="32.1796875" customWidth="1"/>
    <col min="5" max="5" width="13.7265625" customWidth="1"/>
    <col min="6" max="6" width="20.1796875" customWidth="1"/>
  </cols>
  <sheetData>
    <row r="6" spans="4:6" ht="15" thickBot="1"/>
    <row r="7" spans="4:6" ht="15" thickBot="1">
      <c r="D7" s="71" t="s">
        <v>87</v>
      </c>
      <c r="E7" s="72" t="s">
        <v>88</v>
      </c>
      <c r="F7" s="72" t="s">
        <v>89</v>
      </c>
    </row>
    <row r="8" spans="4:6" ht="15" thickBot="1">
      <c r="D8" s="73" t="s">
        <v>24</v>
      </c>
      <c r="E8" s="74">
        <v>6</v>
      </c>
      <c r="F8" s="75">
        <f>E8/E11</f>
        <v>0.46153846153846156</v>
      </c>
    </row>
    <row r="9" spans="4:6" ht="15" thickBot="1">
      <c r="D9" s="73" t="s">
        <v>26</v>
      </c>
      <c r="E9" s="74">
        <v>7</v>
      </c>
      <c r="F9" s="75">
        <f>E9/E11</f>
        <v>0.53846153846153844</v>
      </c>
    </row>
    <row r="10" spans="4:6" ht="15" thickBot="1">
      <c r="D10" s="73" t="s">
        <v>90</v>
      </c>
      <c r="E10" s="74">
        <v>0</v>
      </c>
      <c r="F10" s="75">
        <f>E10/E11</f>
        <v>0</v>
      </c>
    </row>
    <row r="11" spans="4:6" ht="15" thickBot="1">
      <c r="D11" s="73" t="s">
        <v>91</v>
      </c>
      <c r="E11" s="74">
        <f>SUM(E8:E10)</f>
        <v>13</v>
      </c>
      <c r="F11" s="76">
        <f>SUM(F8:F10)</f>
        <v>1</v>
      </c>
    </row>
    <row r="16" spans="4:6" ht="15" thickBot="1"/>
    <row r="17" spans="4:6" ht="15" thickBot="1">
      <c r="D17" s="77" t="s">
        <v>92</v>
      </c>
      <c r="E17" s="78" t="s">
        <v>88</v>
      </c>
      <c r="F17" s="78" t="s">
        <v>89</v>
      </c>
    </row>
    <row r="18" spans="4:6" ht="15" thickBot="1">
      <c r="D18" s="73" t="s">
        <v>93</v>
      </c>
      <c r="E18" s="74">
        <v>13</v>
      </c>
      <c r="F18" s="75">
        <f>E18/E20</f>
        <v>1</v>
      </c>
    </row>
    <row r="19" spans="4:6" ht="15" thickBot="1">
      <c r="D19" s="73" t="s">
        <v>94</v>
      </c>
      <c r="E19" s="74">
        <v>0</v>
      </c>
      <c r="F19" s="75">
        <f>E19/E20</f>
        <v>0</v>
      </c>
    </row>
    <row r="20" spans="4:6" ht="15" thickBot="1">
      <c r="D20" s="73" t="s">
        <v>91</v>
      </c>
      <c r="E20" s="74">
        <f>SUM(E18:E19)</f>
        <v>13</v>
      </c>
      <c r="F20" s="76">
        <v>1</v>
      </c>
    </row>
    <row r="21" spans="4:6">
      <c r="D21" s="201"/>
      <c r="E21" s="201"/>
      <c r="F21" s="201"/>
    </row>
    <row r="22" spans="4:6">
      <c r="D22" s="79"/>
      <c r="E22" s="79"/>
      <c r="F22" s="79"/>
    </row>
    <row r="23" spans="4:6">
      <c r="D23" s="80"/>
      <c r="E23" s="81"/>
      <c r="F23" s="82"/>
    </row>
    <row r="24" spans="4:6">
      <c r="D24" s="80"/>
      <c r="E24" s="81"/>
      <c r="F24" s="81"/>
    </row>
    <row r="25" spans="4:6">
      <c r="D25" s="81"/>
      <c r="E25" s="81"/>
      <c r="F25" s="82"/>
    </row>
    <row r="28" spans="4:6">
      <c r="D28" s="79"/>
      <c r="E28" s="79"/>
      <c r="F28" s="79"/>
    </row>
    <row r="29" spans="4:6">
      <c r="D29" s="83"/>
      <c r="E29" s="81"/>
      <c r="F29" s="84"/>
    </row>
    <row r="30" spans="4:6">
      <c r="D30" s="83"/>
      <c r="E30" s="81"/>
      <c r="F30" s="84"/>
    </row>
    <row r="31" spans="4:6">
      <c r="D31" s="83"/>
      <c r="E31" s="81"/>
      <c r="F31" s="84"/>
    </row>
    <row r="34" spans="4:9">
      <c r="D34" s="6"/>
      <c r="E34" s="6"/>
      <c r="F34" s="6"/>
      <c r="G34" s="6"/>
      <c r="H34" s="6"/>
      <c r="I34" s="6"/>
    </row>
    <row r="35" spans="4:9">
      <c r="D35" s="95"/>
      <c r="E35" s="96"/>
      <c r="F35" s="96"/>
      <c r="G35" s="96"/>
      <c r="H35" s="6"/>
      <c r="I35" s="6"/>
    </row>
    <row r="36" spans="4:9" ht="51" customHeight="1">
      <c r="D36" s="97"/>
      <c r="E36" s="96"/>
      <c r="F36" s="98"/>
      <c r="G36" s="99"/>
      <c r="H36" s="6"/>
      <c r="I36" s="6"/>
    </row>
    <row r="37" spans="4:9">
      <c r="D37" s="100"/>
      <c r="E37" s="96"/>
      <c r="F37" s="98"/>
      <c r="G37" s="99"/>
      <c r="H37" s="6"/>
      <c r="I37" s="6"/>
    </row>
    <row r="38" spans="4:9">
      <c r="D38" s="97"/>
      <c r="E38" s="96"/>
      <c r="F38" s="98"/>
      <c r="G38" s="99"/>
      <c r="H38" s="6"/>
      <c r="I38" s="6"/>
    </row>
    <row r="39" spans="4:9">
      <c r="D39" s="97"/>
      <c r="E39" s="96"/>
      <c r="F39" s="98"/>
      <c r="G39" s="99"/>
      <c r="H39" s="6"/>
      <c r="I39" s="6"/>
    </row>
    <row r="40" spans="4:9">
      <c r="D40" s="101"/>
      <c r="E40" s="102"/>
      <c r="F40" s="98"/>
      <c r="G40" s="103"/>
      <c r="H40" s="6"/>
      <c r="I40" s="6"/>
    </row>
    <row r="41" spans="4:9">
      <c r="D41" s="6"/>
      <c r="E41" s="6"/>
      <c r="F41" s="6"/>
      <c r="G41" s="6"/>
      <c r="H41" s="6"/>
      <c r="I41" s="6"/>
    </row>
    <row r="48" spans="4:9" ht="15" thickBot="1"/>
    <row r="49" spans="4:6" ht="15" thickBot="1">
      <c r="D49" s="71" t="s">
        <v>87</v>
      </c>
      <c r="E49" s="72" t="s">
        <v>88</v>
      </c>
      <c r="F49" s="72" t="s">
        <v>89</v>
      </c>
    </row>
    <row r="50" spans="4:6" ht="15" thickBot="1">
      <c r="D50" s="73" t="s">
        <v>24</v>
      </c>
      <c r="E50" s="74">
        <v>0</v>
      </c>
      <c r="F50" s="85">
        <f>E50/E53</f>
        <v>0</v>
      </c>
    </row>
    <row r="51" spans="4:6" ht="15" thickBot="1">
      <c r="D51" s="73" t="s">
        <v>26</v>
      </c>
      <c r="E51" s="74">
        <v>9</v>
      </c>
      <c r="F51" s="85">
        <f>E51/E53</f>
        <v>0.375</v>
      </c>
    </row>
    <row r="52" spans="4:6" ht="15" thickBot="1">
      <c r="D52" s="73" t="s">
        <v>90</v>
      </c>
      <c r="E52" s="74">
        <v>15</v>
      </c>
      <c r="F52" s="85">
        <f>E52/E53</f>
        <v>0.625</v>
      </c>
    </row>
    <row r="53" spans="4:6" ht="15" thickBot="1">
      <c r="D53" s="73" t="s">
        <v>91</v>
      </c>
      <c r="E53" s="74">
        <f>SUM(E50:E52)</f>
        <v>24</v>
      </c>
      <c r="F53" s="86">
        <f>SUM(F50:F52)</f>
        <v>1</v>
      </c>
    </row>
    <row r="56" spans="4:6" ht="15" thickBot="1"/>
    <row r="57" spans="4:6" ht="15" thickBot="1">
      <c r="D57" s="77" t="s">
        <v>92</v>
      </c>
      <c r="E57" s="78" t="s">
        <v>88</v>
      </c>
      <c r="F57" s="78" t="s">
        <v>89</v>
      </c>
    </row>
    <row r="58" spans="4:6" ht="15" thickBot="1">
      <c r="D58" s="73" t="s">
        <v>93</v>
      </c>
      <c r="E58" s="74">
        <v>0</v>
      </c>
      <c r="F58" s="87" t="e">
        <f>E58/E60</f>
        <v>#DIV/0!</v>
      </c>
    </row>
    <row r="59" spans="4:6" ht="15" thickBot="1">
      <c r="D59" s="73" t="s">
        <v>94</v>
      </c>
      <c r="E59" s="74">
        <v>0</v>
      </c>
      <c r="F59" s="87" t="e">
        <f>E59/E60</f>
        <v>#DIV/0!</v>
      </c>
    </row>
    <row r="60" spans="4:6" ht="15" thickBot="1">
      <c r="D60" s="73" t="s">
        <v>91</v>
      </c>
      <c r="E60" s="74">
        <v>0</v>
      </c>
      <c r="F60" s="87" t="e">
        <f>SUM(F58:F59)</f>
        <v>#DIV/0!</v>
      </c>
    </row>
  </sheetData>
  <mergeCells count="1">
    <mergeCell ref="D21:F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FESTIVOS</vt:lpstr>
      <vt:lpstr>Consolidado</vt:lpstr>
      <vt:lpstr>PET PLANTA</vt:lpstr>
      <vt:lpstr>GRAFICOS (3)</vt:lpstr>
      <vt:lpstr>'PET PLANTA'!Área_de_impresión</vt:lpstr>
      <vt:lpstr>INSTALACION</vt:lpstr>
      <vt:lpstr>PRESTACION</vt:lpstr>
      <vt:lpstr>'PET PLANTA'!Títulos_a_imprimir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Carito</dc:creator>
  <cp:lastModifiedBy>ERIKA OSORIO</cp:lastModifiedBy>
  <cp:lastPrinted>2022-11-29T15:58:00Z</cp:lastPrinted>
  <dcterms:created xsi:type="dcterms:W3CDTF">2022-01-04T16:27:56Z</dcterms:created>
  <dcterms:modified xsi:type="dcterms:W3CDTF">2023-07-11T15:51:01Z</dcterms:modified>
</cp:coreProperties>
</file>